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15" windowHeight="11040" firstSheet="1" activeTab="1"/>
  </bookViews>
  <sheets>
    <sheet name="Требования в КД" sheetId="7" state="hidden" r:id="rId1"/>
    <sheet name="Форма КП" sheetId="15" r:id="rId2"/>
    <sheet name="Справка кадры для заполнения" sheetId="13" state="hidden" r:id="rId3"/>
    <sheet name="Критерии оценки  (2)" sheetId="6" state="hidden" r:id="rId4"/>
    <sheet name="Лист1" sheetId="5" state="hidden" r:id="rId5"/>
  </sheets>
  <definedNames>
    <definedName name="_xlnm.Print_Area" localSheetId="3">'Критерии оценки  (2)'!$A$1:$G$12</definedName>
    <definedName name="_xlnm.Print_Area" localSheetId="2">'Справка кадры для заполнения'!$A$1:$P$89</definedName>
    <definedName name="_xlnm.Print_Area" localSheetId="0">'Требования в КД'!$A$1:$E$4</definedName>
    <definedName name="_xlnm.Print_Area" localSheetId="1">'Форма КП'!$A$1:$H$41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5" l="1"/>
  <c r="H14" i="15" s="1"/>
  <c r="G14" i="15" s="1"/>
  <c r="C13" i="15"/>
  <c r="D13" i="15" s="1"/>
  <c r="E13" i="15" s="1"/>
  <c r="F13" i="15" s="1"/>
  <c r="G13" i="15" s="1"/>
  <c r="H13" i="15" s="1"/>
  <c r="F16" i="15" l="1"/>
  <c r="H16" i="15" l="1"/>
  <c r="F17" i="15"/>
  <c r="H17" i="15" s="1"/>
  <c r="G17" i="15" s="1"/>
  <c r="G16" i="15" l="1"/>
  <c r="G15" i="15" s="1"/>
  <c r="H15" i="15"/>
  <c r="F15" i="15"/>
  <c r="D29" i="13" l="1"/>
  <c r="B16" i="13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D15" i="13"/>
  <c r="D11" i="13"/>
  <c r="C10" i="13"/>
  <c r="D10" i="13" s="1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B6" i="13"/>
  <c r="B4" i="13"/>
  <c r="D51" i="13" l="1"/>
  <c r="F10" i="6" l="1"/>
  <c r="D10" i="6"/>
</calcChain>
</file>

<file path=xl/sharedStrings.xml><?xml version="1.0" encoding="utf-8"?>
<sst xmlns="http://schemas.openxmlformats.org/spreadsheetml/2006/main" count="240" uniqueCount="193">
  <si>
    <t>Наименование</t>
  </si>
  <si>
    <t>критерия</t>
  </si>
  <si>
    <t>Весовой коэффициент по критерию в %</t>
  </si>
  <si>
    <t>Формула</t>
  </si>
  <si>
    <t>S = (Smin/Sj)*100, где:</t>
  </si>
  <si>
    <t>Smin — минимальная цена из заявок на участие, предложенных Участниками закупки.</t>
  </si>
  <si>
    <t>Sj — цена оцениваемой заявки на участие.</t>
  </si>
  <si>
    <t>При этом, в случае применения одним из Участников упрощенной системы налогообложения, при расчете данного критерия будет использоваться цена без НДС каждого Участника закупки.</t>
  </si>
  <si>
    <t>Определяется на основании экспертных заключений, на основании словесно-бальной шкалы оценки от 0 до 5 баллов с последующим умножением на множитель 100.</t>
  </si>
  <si>
    <t>«0» баллов присваивается при отсутствии документов, описывающих техническую часть.</t>
  </si>
  <si>
    <t>«1» балл присваивается неприемлемому предложению (несоответствующему требованиям технической части документации). </t>
  </si>
  <si>
    <t>«5» баллов присваивается предложению, соответствующему требованиям технической части документации (детальное описание  всех  мероприятий (технических требований, детальный график оказания услуг с этапами, датами, сроками, приоритет и последовательность выполнения действий.).</t>
  </si>
  <si>
    <t>K = (Kj/Kmax)*100, где:</t>
  </si>
  <si>
    <t>Kj – количество специалистов, предложенных Участником закупки, заявка которого оценивается.</t>
  </si>
  <si>
    <t>Kmax – максимальное количество специалистов из заявок на участие, предложенных Участниками закупки.</t>
  </si>
  <si>
    <t>При этом, оценивается общее количество квалифицированных специалистов, выполняющих работы по проектированию с высшим техническим образованием по профессиям (специальностям), со стажем работы не менее 3-х лет.</t>
  </si>
  <si>
    <t>N = (Nmin/Nj)*100, где:</t>
  </si>
  <si>
    <t>Nmin – минимальный срок выполнения работ, предложенный Участниками закупки (в днях).</t>
  </si>
  <si>
    <t>Nj – срок выполнения работ оцениваемого Участника закупки (в днях).</t>
  </si>
  <si>
    <t>D = (Dj/Dmax)*100, где:</t>
  </si>
  <si>
    <t>Dj – количество исполненных договоров Участника закупки, заявка которого оценивается.</t>
  </si>
  <si>
    <t>Dmax – максимальное количество исполненных договоров из заявок на участие, предложенных Участниками закупки.</t>
  </si>
  <si>
    <t>При этом, оцениваются исполненные договоры по аналогичным видам работ на сумму (каждый) не менее 50% от НМЦ за последние 24 месяца</t>
  </si>
  <si>
    <t> Итого</t>
  </si>
  <si>
    <t>Итоговый балл заявки участника вычисляется как сумма баллов по каждому критерию оценки заявки:</t>
  </si>
  <si>
    <t>Победителем признается Участник закупки, заявке которого присвоен высший балл</t>
  </si>
  <si>
    <t>№</t>
  </si>
  <si>
    <t>Критерий</t>
  </si>
  <si>
    <t>Весовой коэффициент, %</t>
  </si>
  <si>
    <t>Стоимость</t>
  </si>
  <si>
    <t>Гарантийный срок</t>
  </si>
  <si>
    <t>Итого</t>
  </si>
  <si>
    <t>Примечание</t>
  </si>
  <si>
    <t>Критерии оценки и сопоставление заявок Участников закупки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</si>
  <si>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Стоимость предложения</t>
    </r>
  </si>
  <si>
    <r>
      <t>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Соответствие предложения Участника закупки требованиям технической части документации</t>
    </r>
  </si>
  <si>
    <r>
      <t>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Квалификация Участника</t>
    </r>
  </si>
  <si>
    <r>
      <t>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Сроки выполнения работ</t>
    </r>
  </si>
  <si>
    <r>
      <t>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Calibri"/>
        <family val="2"/>
        <charset val="204"/>
        <scheme val="minor"/>
      </rPr>
      <t>Деловая репутация, надежность Участника</t>
    </r>
  </si>
  <si>
    <t>Срок поставки</t>
  </si>
  <si>
    <r>
      <rPr>
        <b/>
        <sz val="11"/>
        <color theme="1"/>
        <rFont val="Calibri"/>
        <family val="2"/>
        <scheme val="minor"/>
      </rPr>
      <t>K2=(Pmin/P)*100</t>
    </r>
    <r>
      <rPr>
        <sz val="11"/>
        <color theme="1"/>
        <rFont val="Calibri"/>
        <family val="2"/>
        <scheme val="minor"/>
      </rPr>
      <t xml:space="preserve">, где:
</t>
    </r>
    <r>
      <rPr>
        <b/>
        <sz val="11"/>
        <color theme="1"/>
        <rFont val="Calibri"/>
        <family val="2"/>
        <scheme val="minor"/>
      </rPr>
      <t>К2</t>
    </r>
    <r>
      <rPr>
        <sz val="11"/>
        <color theme="1"/>
        <rFont val="Calibri"/>
        <family val="2"/>
        <scheme val="minor"/>
      </rPr>
      <t xml:space="preserve">-оценка (рейтинг) i-й заявки по критерию "Срок поставки"; 
</t>
    </r>
    <r>
      <rPr>
        <b/>
        <sz val="11"/>
        <color theme="1"/>
        <rFont val="Calibri"/>
        <family val="2"/>
        <scheme val="minor"/>
      </rPr>
      <t>Pmin</t>
    </r>
    <r>
      <rPr>
        <sz val="11"/>
        <color theme="1"/>
        <rFont val="Calibri"/>
        <family val="2"/>
        <scheme val="minor"/>
      </rPr>
      <t xml:space="preserve">-наилучшее предложение по сроку поставки (минимальный срок) из всех заявок Участников закупки
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-срок поставки, предложенный участником закупки (количество календарных дней с даты заключения договора)</t>
    </r>
  </si>
  <si>
    <r>
      <rPr>
        <b/>
        <sz val="11"/>
        <color theme="1"/>
        <rFont val="Calibri"/>
        <family val="2"/>
        <charset val="204"/>
        <scheme val="minor"/>
      </rPr>
      <t xml:space="preserve">Требование к формату предоставления данных по критерию:
</t>
    </r>
    <r>
      <rPr>
        <sz val="11"/>
        <color theme="1"/>
        <rFont val="Calibri"/>
        <family val="2"/>
        <charset val="204"/>
        <scheme val="minor"/>
      </rPr>
      <t>1) Заказчиком оценивается срок поставки с даты заключения договора, указанный Участником закупки в ТКП
2) Формат предоставления данных в ТКП: количество календарных дней с даты заключения договора</t>
    </r>
    <r>
      <rPr>
        <b/>
        <sz val="11"/>
        <color theme="1"/>
        <rFont val="Calibri"/>
        <family val="2"/>
        <charset val="204"/>
        <scheme val="minor"/>
      </rPr>
      <t xml:space="preserve">
Условия отклонения заявки участника:</t>
    </r>
    <r>
      <rPr>
        <sz val="11"/>
        <color theme="1"/>
        <rFont val="Calibri"/>
        <family val="2"/>
        <scheme val="minor"/>
      </rPr>
      <t xml:space="preserve">
В случае, если срок поставки, указанный Участником закупки превышает 50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календарных дней с даты заключения договора-заявка Участника отклоняется
</t>
    </r>
    <r>
      <rPr>
        <b/>
        <sz val="11"/>
        <color theme="1"/>
        <rFont val="Calibri"/>
        <family val="2"/>
        <charset val="204"/>
        <scheme val="minor"/>
      </rPr>
      <t xml:space="preserve">
Пояснение к расчету критерия:</t>
    </r>
    <r>
      <rPr>
        <sz val="11"/>
        <color theme="1"/>
        <rFont val="Calibri"/>
        <family val="2"/>
        <scheme val="minor"/>
      </rPr>
      <t xml:space="preserve">
1) При предоставлении Участником закупки разных сроков поставки в разрезе наименований оборудования -  Заказчик принимает к расчету максимальный срок поставки </t>
    </r>
  </si>
  <si>
    <t>Максимальное кол-во баллов по критерию</t>
  </si>
  <si>
    <t>К оценке допускаются Участники, соответствующие требованиям закупочной документации, в том числе Техническому заданию Заказчика</t>
  </si>
  <si>
    <r>
      <rPr>
        <b/>
        <sz val="11"/>
        <color theme="1"/>
        <rFont val="Calibri"/>
        <family val="2"/>
        <scheme val="minor"/>
      </rPr>
      <t>K1=(Pmin/P)*100</t>
    </r>
    <r>
      <rPr>
        <sz val="11"/>
        <color theme="1"/>
        <rFont val="Calibri"/>
        <family val="2"/>
        <scheme val="minor"/>
      </rPr>
      <t xml:space="preserve">, где:
</t>
    </r>
    <r>
      <rPr>
        <b/>
        <sz val="11"/>
        <color theme="1"/>
        <rFont val="Calibri"/>
        <family val="2"/>
        <scheme val="minor"/>
      </rPr>
      <t>К1</t>
    </r>
    <r>
      <rPr>
        <sz val="11"/>
        <color theme="1"/>
        <rFont val="Calibri"/>
        <family val="2"/>
        <scheme val="minor"/>
      </rPr>
      <t xml:space="preserve">-оценка (рейтинг) i-й заявки по критерию "Стоимость"; 
</t>
    </r>
    <r>
      <rPr>
        <b/>
        <sz val="11"/>
        <color theme="1"/>
        <rFont val="Calibri"/>
        <family val="2"/>
        <scheme val="minor"/>
      </rPr>
      <t>Pmin</t>
    </r>
    <r>
      <rPr>
        <sz val="11"/>
        <color theme="1"/>
        <rFont val="Calibri"/>
        <family val="2"/>
        <scheme val="minor"/>
      </rPr>
      <t xml:space="preserve">-стоимость минимального предложения из всех заявок Участников закупки, руб. без НДС
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-стоимость предложения участника закупки, руб. без НДС</t>
    </r>
  </si>
  <si>
    <r>
      <rPr>
        <b/>
        <sz val="11"/>
        <color theme="1"/>
        <rFont val="Calibri"/>
        <family val="2"/>
        <charset val="204"/>
        <scheme val="minor"/>
      </rPr>
      <t xml:space="preserve">Требование к формату предоставления данных по критерию:
</t>
    </r>
    <r>
      <rPr>
        <sz val="11"/>
        <color theme="1"/>
        <rFont val="Calibri"/>
        <family val="2"/>
        <charset val="204"/>
        <scheme val="minor"/>
      </rPr>
      <t>1) Заказчиком оценивается стоимость, указанная Участником закупки в ТКП
2) Формат предоставления данных в ТКП: стоимость в рублях без НДС</t>
    </r>
    <r>
      <rPr>
        <b/>
        <sz val="11"/>
        <color theme="1"/>
        <rFont val="Calibri"/>
        <family val="2"/>
        <charset val="204"/>
        <scheme val="minor"/>
      </rPr>
      <t xml:space="preserve">
Условия отклонения заявки участника:</t>
    </r>
    <r>
      <rPr>
        <sz val="11"/>
        <color theme="1"/>
        <rFont val="Calibri"/>
        <family val="2"/>
        <scheme val="minor"/>
      </rPr>
      <t xml:space="preserve">
В случае, есть стоимость предложения Участника закупки, указанная в ТКП выше НМЦК-заявка Участника отклоняется</t>
    </r>
  </si>
  <si>
    <r>
      <rPr>
        <b/>
        <sz val="11"/>
        <color theme="1"/>
        <rFont val="Calibri"/>
        <family val="2"/>
        <scheme val="minor"/>
      </rPr>
      <t>K3=(P/Pmax)*100</t>
    </r>
    <r>
      <rPr>
        <sz val="11"/>
        <color theme="1"/>
        <rFont val="Calibri"/>
        <family val="2"/>
        <scheme val="minor"/>
      </rPr>
      <t xml:space="preserve">, где:
</t>
    </r>
    <r>
      <rPr>
        <b/>
        <sz val="11"/>
        <color theme="1"/>
        <rFont val="Calibri"/>
        <family val="2"/>
        <scheme val="minor"/>
      </rPr>
      <t>К3</t>
    </r>
    <r>
      <rPr>
        <sz val="11"/>
        <color theme="1"/>
        <rFont val="Calibri"/>
        <family val="2"/>
        <scheme val="minor"/>
      </rPr>
      <t xml:space="preserve">-оценка (рейтинг) i-й заявки по критерию "Гарантийный срок"; 
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-среднее значение гарантийного срока оборудования из предложенных Участником сроков по видам оборудования (количество месяцев)
</t>
    </r>
    <r>
      <rPr>
        <b/>
        <sz val="11"/>
        <color theme="1"/>
        <rFont val="Calibri"/>
        <family val="2"/>
        <charset val="204"/>
        <scheme val="minor"/>
      </rPr>
      <t>Pmax</t>
    </r>
    <r>
      <rPr>
        <sz val="11"/>
        <color theme="1"/>
        <rFont val="Calibri"/>
        <family val="2"/>
        <scheme val="minor"/>
      </rPr>
      <t>-максимальное значение среднего показателя гарантийного срока из всех заявок Участников закупки (количество месяцев)</t>
    </r>
  </si>
  <si>
    <r>
      <rPr>
        <b/>
        <sz val="11"/>
        <color theme="1"/>
        <rFont val="Calibri"/>
        <family val="2"/>
        <charset val="204"/>
        <scheme val="minor"/>
      </rPr>
      <t>Требование к формату предоставления данных по критерию:</t>
    </r>
    <r>
      <rPr>
        <sz val="11"/>
        <color theme="1"/>
        <rFont val="Calibri"/>
        <family val="2"/>
        <scheme val="minor"/>
      </rPr>
      <t xml:space="preserve">
1) Заказчиком оценивается гарантийный срок на оборудование, принимаемый как среднее значение сроков по видам/наименованиям оборудования, указанных Участником закупки в ТКП
2) Формат предоставления данных: количество месяцев гарантии
</t>
    </r>
    <r>
      <rPr>
        <b/>
        <sz val="11"/>
        <color theme="1"/>
        <rFont val="Calibri"/>
        <family val="2"/>
        <charset val="204"/>
        <scheme val="minor"/>
      </rPr>
      <t>Условия отклонения заявки участника:</t>
    </r>
    <r>
      <rPr>
        <sz val="11"/>
        <color theme="1"/>
        <rFont val="Calibri"/>
        <family val="2"/>
        <scheme val="minor"/>
      </rPr>
      <t xml:space="preserve">
В случае, если гарантийный срок на оборудование (на вид/наименование оборудования) составляет менее 60 месяцев - заявка Участника отклоняется</t>
    </r>
    <r>
      <rPr>
        <b/>
        <sz val="11"/>
        <color theme="1"/>
        <rFont val="Calibri"/>
        <family val="2"/>
        <charset val="204"/>
        <scheme val="minor"/>
      </rPr>
      <t/>
    </r>
  </si>
  <si>
    <r>
      <t xml:space="preserve">Полученные расчетные значения оценки по каждому критерию применяются для расчета итоговой оценки предпочтительности заявки Участника (итогового рейтинга заявки). Данный показатель рассчитывается как сумма полученных балльных оценок с учетом их весовых коэффициентов:
</t>
    </r>
    <r>
      <rPr>
        <b/>
        <sz val="11"/>
        <color theme="1"/>
        <rFont val="Calibri"/>
        <family val="2"/>
        <charset val="204"/>
        <scheme val="minor"/>
      </rPr>
      <t>Ki = K1i+K2i+K3i</t>
    </r>
    <r>
      <rPr>
        <sz val="11"/>
        <color theme="1"/>
        <rFont val="Calibri"/>
        <family val="2"/>
        <scheme val="minor"/>
      </rPr>
      <t xml:space="preserve">
где:
</t>
    </r>
    <r>
      <rPr>
        <b/>
        <sz val="11"/>
        <color theme="1"/>
        <rFont val="Calibri"/>
        <family val="2"/>
        <charset val="204"/>
        <scheme val="minor"/>
      </rPr>
      <t>Ki</t>
    </r>
    <r>
      <rPr>
        <sz val="11"/>
        <color theme="1"/>
        <rFont val="Calibri"/>
        <family val="2"/>
        <scheme val="minor"/>
      </rPr>
      <t xml:space="preserve"> - общий балл i-й заявки;
</t>
    </r>
    <r>
      <rPr>
        <b/>
        <sz val="11"/>
        <color theme="1"/>
        <rFont val="Calibri"/>
        <family val="2"/>
        <charset val="204"/>
        <scheme val="minor"/>
      </rPr>
      <t>K1i</t>
    </r>
    <r>
      <rPr>
        <sz val="11"/>
        <color theme="1"/>
        <rFont val="Calibri"/>
        <family val="2"/>
        <scheme val="minor"/>
      </rPr>
      <t xml:space="preserve"> - оценка в баллах по критерию "Стоимость";
</t>
    </r>
    <r>
      <rPr>
        <b/>
        <sz val="11"/>
        <color theme="1"/>
        <rFont val="Calibri"/>
        <family val="2"/>
        <charset val="204"/>
        <scheme val="minor"/>
      </rPr>
      <t>K2i</t>
    </r>
    <r>
      <rPr>
        <sz val="11"/>
        <color theme="1"/>
        <rFont val="Calibri"/>
        <family val="2"/>
        <scheme val="minor"/>
      </rPr>
      <t xml:space="preserve"> - оценка в баллах по критерию «Срок поставки»;
</t>
    </r>
    <r>
      <rPr>
        <b/>
        <sz val="11"/>
        <color theme="1"/>
        <rFont val="Calibri"/>
        <family val="2"/>
        <charset val="204"/>
        <scheme val="minor"/>
      </rPr>
      <t>K3i</t>
    </r>
    <r>
      <rPr>
        <sz val="11"/>
        <color theme="1"/>
        <rFont val="Calibri"/>
        <family val="2"/>
        <scheme val="minor"/>
      </rPr>
      <t xml:space="preserve"> – оценка в баллах по критерию «Гарантийный срок»;
При осуществлении расчета значения по каждому критерию Заказчик вправе осуществлять расчет с точностью до двух знаков после запятой. Полученное значение итогового рейтинга используется для ранжирования заявок по степени предпочтительности 
</t>
    </r>
  </si>
  <si>
    <t xml:space="preserve">Требование </t>
  </si>
  <si>
    <t>Где</t>
  </si>
  <si>
    <t>в КД и ТЗ</t>
  </si>
  <si>
    <t>Требования к участникам закупки</t>
  </si>
  <si>
    <t>№п/п</t>
  </si>
  <si>
    <t>Наименование должности</t>
  </si>
  <si>
    <t>Ф.И.О.</t>
  </si>
  <si>
    <t>Образование</t>
  </si>
  <si>
    <t>Группа электробезопасности</t>
  </si>
  <si>
    <t>Работа на высоте</t>
  </si>
  <si>
    <t>Номер группы допуска</t>
  </si>
  <si>
    <t>Да/нет</t>
  </si>
  <si>
    <t>Мастер</t>
  </si>
  <si>
    <t>Дмитрук Михаил Антонович</t>
  </si>
  <si>
    <t>Электромонтер</t>
  </si>
  <si>
    <t>Китаев Денис Владимирович (4 разряд)</t>
  </si>
  <si>
    <t>Баудер Роман Александрович (5 разряд)</t>
  </si>
  <si>
    <t>Фролов Иван Викторович (6 разряд)</t>
  </si>
  <si>
    <t>Инженер</t>
  </si>
  <si>
    <t>Барахтянская Татьяна Юрьевна</t>
  </si>
  <si>
    <t>Нигматуллин Рашит Гаптулхакович</t>
  </si>
  <si>
    <t>Семёнова Татьяна Дмитриевна</t>
  </si>
  <si>
    <t>Калашникова Екатерина Вячеславовна</t>
  </si>
  <si>
    <t>Инженер-наладчик</t>
  </si>
  <si>
    <t>Асаналиев Темирлан Сраждинович</t>
  </si>
  <si>
    <t>Специалист по охране труда</t>
  </si>
  <si>
    <t>Агекян Евгений Оникович</t>
  </si>
  <si>
    <t>Начальник участка</t>
  </si>
  <si>
    <t>Пушков Андрей Сергеевич</t>
  </si>
  <si>
    <t xml:space="preserve">Старший мастер </t>
  </si>
  <si>
    <t>Каменев Евгений Владимирович</t>
  </si>
  <si>
    <t>Налобин Владимир Николаевич</t>
  </si>
  <si>
    <t>Снигирев Николай Петрович</t>
  </si>
  <si>
    <t>Техник</t>
  </si>
  <si>
    <t>Кривощекова Юлия Валерьевна</t>
  </si>
  <si>
    <t>Иванова Наталья Евгеньевна</t>
  </si>
  <si>
    <t>Ерохина Галина Васильевна</t>
  </si>
  <si>
    <t>Кудина Анастасия Алексеевна</t>
  </si>
  <si>
    <t>Ивженко Алексей Владимирович</t>
  </si>
  <si>
    <t>Ознобихин Дмитрий Сергеевич</t>
  </si>
  <si>
    <t>Филяевских Илья Александрович</t>
  </si>
  <si>
    <t>Галиев Денис Ринатович</t>
  </si>
  <si>
    <t>Тишин Денис Александрович</t>
  </si>
  <si>
    <t>Игнатьев Никита Алексеевич</t>
  </si>
  <si>
    <t>Шнайдер Максим Александрович</t>
  </si>
  <si>
    <t>Богдан Виктор Владимирович</t>
  </si>
  <si>
    <t>Собянин Виктор Иванович</t>
  </si>
  <si>
    <t>Начальник обособленного подразделения</t>
  </si>
  <si>
    <t>Кухаренак Николай Викторович</t>
  </si>
  <si>
    <t>Подмосковный Валентин Сергеевич</t>
  </si>
  <si>
    <t>Пономарев Евгений Валерьевич</t>
  </si>
  <si>
    <t>Колташова Татьяна Валерьевна</t>
  </si>
  <si>
    <t>Теличко Владимир Юрьевич</t>
  </si>
  <si>
    <t>Глинчиков Евгений Геннадьевич</t>
  </si>
  <si>
    <t>Усков Дмитрий Игоревич</t>
  </si>
  <si>
    <t>Корлыханов Павел Иванович</t>
  </si>
  <si>
    <t>Илимбаев Игорь Владиславович</t>
  </si>
  <si>
    <t>Лисица Валерий Николаевич</t>
  </si>
  <si>
    <t>ИТОГО</t>
  </si>
  <si>
    <t>Электромонтажный персонал</t>
  </si>
  <si>
    <t>Форма подтверждения</t>
  </si>
  <si>
    <t>в КП</t>
  </si>
  <si>
    <t>Справка о кадровых ресурсах</t>
  </si>
  <si>
    <t>ФОРМА</t>
  </si>
  <si>
    <t>Номер закупки, наименование закупки:</t>
  </si>
  <si>
    <t>Кол-во</t>
  </si>
  <si>
    <t>1.</t>
  </si>
  <si>
    <t>2.</t>
  </si>
  <si>
    <t>3.</t>
  </si>
  <si>
    <t>Инструкция по заполнению формы</t>
  </si>
  <si>
    <t>Данную инструкцию не следует воспроизводить в документах, подготовленных Участником закупки</t>
  </si>
  <si>
    <t>Наименование участника закупки, адрес местонахождения: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</si>
  <si>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</si>
  <si>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В таблице необходимо указать:</t>
  </si>
  <si>
    <t>Участник закупки</t>
  </si>
  <si>
    <t>(подпись)</t>
  </si>
  <si>
    <t>М.П.</t>
  </si>
  <si>
    <t>ХХ.ХХ.ХХХХ</t>
  </si>
  <si>
    <t>Дата заполнения справки:</t>
  </si>
  <si>
    <t>Должность, ФИО уполномоченного представителя Участника закупки</t>
  </si>
  <si>
    <t xml:space="preserve">Руководящий персонал </t>
  </si>
  <si>
    <t>Инженерно-технический персонал</t>
  </si>
  <si>
    <t>Справка заполняется Участником закупки в отношении персонала, задействованного при исполнении обязательств предмета закупки</t>
  </si>
  <si>
    <t>столбец 1 - порядковый номер строки</t>
  </si>
  <si>
    <t>столбец 2 - наименование должности сотрудника в соответствии со штатным расписанием</t>
  </si>
  <si>
    <t>Приложение:</t>
  </si>
  <si>
    <t>1. Документы, подтверждающие трудоустройство персонала у участника Закупки</t>
  </si>
  <si>
    <t>2. Документы, подтверждающие образование персонала</t>
  </si>
  <si>
    <t>3. Документы, подтверждающие группу электробезопасности сотрудников</t>
  </si>
  <si>
    <t xml:space="preserve">4. Документы, подтверждающие разрешение сотрудников работе на высоте </t>
  </si>
  <si>
    <t>5. Документы, подтверждающие калификацию сотрудников работе с программным обеспечением</t>
  </si>
  <si>
    <t>6. Документы, подтверждающие внесение сотрудников Участника закупки в национальный реестр специалистов в области строительства</t>
  </si>
  <si>
    <t>столбец 3 - количество ставок</t>
  </si>
  <si>
    <t>столбец 5 - Документ подтверждающий трудоустройство сотрудника у Участника закупки: на выбор - копия трудовой книжки, трудовой договоров или приказ. Требуется приложить подтверждающие документы</t>
  </si>
  <si>
    <t>столбец 4 - Фамилия, имя, отчество сорудника полностью</t>
  </si>
  <si>
    <t>столбец 6 - Учебное заведение, специальность</t>
  </si>
  <si>
    <t>Учебное заведение, специальность</t>
  </si>
  <si>
    <t>столбец 7 - Документ подтверждающий образование сотрудника: копия диплома, аттеста, документов, об образовании, специальном образовании, повышении квалификации, подтверждающих квалификацию работников</t>
  </si>
  <si>
    <t>Вид документа подтверждающего образование</t>
  </si>
  <si>
    <t>Вид документа подтверждающего трудоустройство сотрудника у Участника закупки</t>
  </si>
  <si>
    <t>столбец 8 - Номер группы допуска</t>
  </si>
  <si>
    <t>столбец 9 - Документ, подтверждающий группу допуска электробезопасности: копия протокола проверки знаний, копия удостоверения о проверке знаний норм и правил работы в электроустановках</t>
  </si>
  <si>
    <t>Документ, подтверждающий группу допуска по электробезопасности</t>
  </si>
  <si>
    <t>Разрешение к работам на высоте 
Да/нет</t>
  </si>
  <si>
    <t>столбец 10 - Разрешение к работам на высоте, указать да или нет</t>
  </si>
  <si>
    <t>Документ, подтверждающий наличие разрешения к работам на высоте</t>
  </si>
  <si>
    <t>столбец 11 - Документ, подтверждающий наличие разрешения к работам на высоте: копия действующего удостоверения о допуске к работам на высоте, подтвержденные протоколами проверки знаний безопасных методов и приемов выполнения работ на высоте на работников</t>
  </si>
  <si>
    <t>Работа с программным обеспечением АИИС</t>
  </si>
  <si>
    <t>столбец 12 - Умение работы со специализированным программным обеспчением АИИС</t>
  </si>
  <si>
    <t>Умение работы со специализированным программным обеспчением АИИС</t>
  </si>
  <si>
    <t xml:space="preserve">Наименование ПО, документ </t>
  </si>
  <si>
    <t>столбец 13 - Нименование программное обеспечения, наименование, реквизит документа, подтверждающего умение работы сотрудника со специализированным ПО АИИС</t>
  </si>
  <si>
    <t>Национальный реестр специалистов в области строительства</t>
  </si>
  <si>
    <t>столбец 14 - Сотрудник внесен в национальный реестр специалистов в области строительства, указать да или нет</t>
  </si>
  <si>
    <t xml:space="preserve"> Регистрационные данные на официальном сайте национального реестра специалистов в области строительства nrs.nostroy.ru (регистрационный номер); </t>
  </si>
  <si>
    <t>столбец 15 -  Регистрационные данные на официальном сайте национального реестра специалистов в области строительства nrs.nostroy.ru (регистрационный номер)</t>
  </si>
  <si>
    <t>заполнить</t>
  </si>
  <si>
    <t>4.</t>
  </si>
  <si>
    <t>№ п/п</t>
  </si>
  <si>
    <t>Количество</t>
  </si>
  <si>
    <t>Цена, руб. без НДС</t>
  </si>
  <si>
    <t>Стоимость, руб. без НДС</t>
  </si>
  <si>
    <t>Стоимость, руб. с НДС</t>
  </si>
  <si>
    <t>НДС</t>
  </si>
  <si>
    <t>Дата:</t>
  </si>
  <si>
    <t>Коммерческое предложение</t>
  </si>
  <si>
    <t>Срок выполнения работ - до 30.10.2022</t>
  </si>
  <si>
    <t>Комплекс работ по замене/установке однофазной точки учета</t>
  </si>
  <si>
    <t>Комплекс работ по замене/установке трехфазной точки учета прямого включения</t>
  </si>
  <si>
    <t>Комплекс работ по замене/установке трехфазной точки учета полукосвенного включения с учетом замены трансформаторов тока (комплект - 3 шт.)</t>
  </si>
  <si>
    <t>Комплекс работ по замене/установке трансформаторов тока (комплект - 3 шт.)</t>
  </si>
  <si>
    <t>Наименование работ</t>
  </si>
  <si>
    <t>столбец 1 - Порядковый номер работы</t>
  </si>
  <si>
    <t>столбец 2 - Столбец заполнен Заказчиком,  указан максимальный перечень видов работ. Подрядчику заполнять столбец не нужно</t>
  </si>
  <si>
    <t>столбец 3 - Подрядчик указывает количество работ в соответствии с объемом по видам работ, указанным в Приложении 1 к Техническому заданию. В случае указания Подрядчиком количества работ отличного от объема в Техническом задании такое Коммерческое предложение не рассматривается Закзчиком и не участвует в оценке критерия "Стоимость"</t>
  </si>
  <si>
    <t>столбец 4 - Подрядчик указывает цену за единицу работ в руб. без НДС</t>
  </si>
  <si>
    <t>столбец 5 - Подрядчик указывает стоимость работ в руб. без НДС (формула: цена * количество)</t>
  </si>
  <si>
    <t>столбец 6 - Подрядчик указывает НДС</t>
  </si>
  <si>
    <t>столбец 6 - Подрядчик указывает стоимость работ в руб. с НДС</t>
  </si>
  <si>
    <t>Строка итого - Подрядчик суммирует сумму значений по столбцам 3, 5, 6, 7</t>
  </si>
  <si>
    <t>Приложение 2</t>
  </si>
  <si>
    <t>Настоящее предложение имеет правовой статус оферты и действует до «__» _____ 2022 года (не менее 60 календарных дней).</t>
  </si>
  <si>
    <t>Изучив извещение и документацию по запросу предложений № ОЗП/11/К1/2022 от 07.04.2022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выполнения выполнения комплекса работ по замене/установке оборудования для организации коммерческого учета э/э в соответствии с требованиями ФЗ от 27.12.2018 № 522-ФЗ для нужд ООО «Газпром энергосбыт Брянск»  по итогам закупки, в случае признания за нами права заключения такого договора.</t>
  </si>
  <si>
    <t>Подтверждаем свое согласие выполнение комплекса работ по замене/установке оборудования для организации коммерческого учета э/э в соответствии с требованиями ФЗ от 27.12.2018 № 522-ФЗ , указанными в Приложении 1 «Техническое задание» и Приложении 10 «Проект договора» документации по запросу предложений  № ОЗП/11/К1/2022 от 07.04.2022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</si>
</sst>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/>
  </cellStyleXfs>
  <cellXfs count="142">
    <xf numFmtId="0" fontId="0" fillId="0" borderId="0" xfId="0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7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vertical="center" wrapText="1"/>
    </xf>
    <xf numFmtId="0" fontId="17" fillId="0" borderId="0" xfId="2" applyFont="1" applyAlignment="1">
      <alignment horizontal="center"/>
    </xf>
    <xf numFmtId="0" fontId="17" fillId="0" borderId="0" xfId="2" applyFont="1"/>
    <xf numFmtId="0" fontId="19" fillId="0" borderId="0" xfId="2" applyFont="1" applyAlignment="1">
      <alignment horizontal="left" vertical="center" wrapText="1"/>
    </xf>
    <xf numFmtId="0" fontId="19" fillId="0" borderId="0" xfId="2" applyFont="1"/>
    <xf numFmtId="0" fontId="17" fillId="0" borderId="0" xfId="2" applyFont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7" fillId="0" borderId="0" xfId="2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 wrapText="1"/>
    </xf>
    <xf numFmtId="1" fontId="14" fillId="2" borderId="0" xfId="2" applyNumberFormat="1" applyFont="1" applyFill="1" applyBorder="1" applyAlignment="1">
      <alignment horizontal="center" vertical="center" wrapText="1"/>
    </xf>
    <xf numFmtId="0" fontId="17" fillId="2" borderId="0" xfId="2" applyFont="1" applyFill="1" applyAlignment="1">
      <alignment vertical="center"/>
    </xf>
    <xf numFmtId="0" fontId="17" fillId="2" borderId="0" xfId="2" applyFont="1" applyFill="1" applyAlignment="1">
      <alignment horizontal="left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vertical="center" wrapText="1"/>
    </xf>
    <xf numFmtId="0" fontId="17" fillId="2" borderId="0" xfId="2" applyFont="1" applyFill="1"/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left" vertical="center" wrapText="1"/>
    </xf>
    <xf numFmtId="1" fontId="14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4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 wrapText="1"/>
    </xf>
    <xf numFmtId="1" fontId="17" fillId="2" borderId="0" xfId="2" applyNumberFormat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7" fillId="4" borderId="1" xfId="2" applyNumberFormat="1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0" xfId="0" applyFont="1"/>
    <xf numFmtId="0" fontId="12" fillId="0" borderId="0" xfId="0" applyFont="1"/>
    <xf numFmtId="0" fontId="12" fillId="0" borderId="9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6" fillId="0" borderId="0" xfId="0" applyFont="1"/>
    <xf numFmtId="4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2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6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view="pageBreakPreview" zoomScale="85" zoomScaleNormal="100" zoomScaleSheetLayoutView="85" workbookViewId="0">
      <selection activeCell="H21" sqref="H21"/>
    </sheetView>
  </sheetViews>
  <sheetFormatPr defaultRowHeight="15" x14ac:dyDescent="0.25"/>
  <cols>
    <col min="1" max="2" width="9.140625" style="111"/>
    <col min="3" max="3" width="35.28515625" style="111" customWidth="1"/>
    <col min="4" max="4" width="12" style="111" customWidth="1"/>
    <col min="5" max="5" width="19.42578125" style="111" customWidth="1"/>
    <col min="6" max="16384" width="9.140625" style="111"/>
  </cols>
  <sheetData>
    <row r="1" spans="2:5" s="110" customFormat="1" ht="20.25" x14ac:dyDescent="0.25">
      <c r="B1" s="107" t="s">
        <v>52</v>
      </c>
    </row>
    <row r="2" spans="2:5" x14ac:dyDescent="0.25">
      <c r="B2" s="109"/>
    </row>
    <row r="3" spans="2:5" s="112" customFormat="1" ht="28.5" x14ac:dyDescent="0.25">
      <c r="B3" s="94" t="s">
        <v>26</v>
      </c>
      <c r="C3" s="94" t="s">
        <v>49</v>
      </c>
      <c r="D3" s="94" t="s">
        <v>50</v>
      </c>
      <c r="E3" s="94" t="s">
        <v>109</v>
      </c>
    </row>
    <row r="4" spans="2:5" ht="30" x14ac:dyDescent="0.25">
      <c r="B4" s="113">
        <v>1</v>
      </c>
      <c r="C4" s="114" t="s">
        <v>175</v>
      </c>
      <c r="D4" s="108" t="s">
        <v>51</v>
      </c>
      <c r="E4" s="108" t="s">
        <v>110</v>
      </c>
    </row>
    <row r="5" spans="2:5" x14ac:dyDescent="0.25">
      <c r="B5" s="115"/>
      <c r="C5" s="115"/>
      <c r="D5" s="115"/>
      <c r="E5" s="115"/>
    </row>
    <row r="6" spans="2:5" x14ac:dyDescent="0.25">
      <c r="B6" s="115"/>
      <c r="C6" s="115"/>
      <c r="D6" s="115"/>
      <c r="E6" s="115"/>
    </row>
  </sheetData>
  <pageMargins left="0.7" right="0.7" top="0.75" bottom="0.75" header="0.3" footer="0.3"/>
  <pageSetup paperSize="9" scale="4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view="pageBreakPreview" zoomScale="85" zoomScaleNormal="100" zoomScaleSheetLayoutView="85" workbookViewId="0">
      <selection activeCell="F7" sqref="F7"/>
    </sheetView>
  </sheetViews>
  <sheetFormatPr defaultRowHeight="15.75" x14ac:dyDescent="0.25"/>
  <cols>
    <col min="1" max="1" width="2" style="29" customWidth="1"/>
    <col min="2" max="2" width="9.140625" style="29"/>
    <col min="3" max="3" width="51.28515625" style="29" customWidth="1"/>
    <col min="4" max="4" width="13.85546875" style="29" customWidth="1"/>
    <col min="5" max="8" width="18.5703125" style="29" customWidth="1"/>
    <col min="9" max="16384" width="9.140625" style="29"/>
  </cols>
  <sheetData>
    <row r="1" spans="2:8" x14ac:dyDescent="0.25">
      <c r="H1" s="122" t="s">
        <v>189</v>
      </c>
    </row>
    <row r="2" spans="2:8" x14ac:dyDescent="0.25">
      <c r="B2" s="124" t="s">
        <v>112</v>
      </c>
      <c r="C2" s="124"/>
      <c r="D2" s="124"/>
      <c r="E2" s="124"/>
      <c r="F2" s="124"/>
      <c r="G2" s="124"/>
      <c r="H2" s="124"/>
    </row>
    <row r="3" spans="2:8" x14ac:dyDescent="0.25">
      <c r="B3" s="106"/>
      <c r="C3" s="106"/>
      <c r="D3" s="106"/>
      <c r="E3" s="106"/>
      <c r="F3" s="106"/>
      <c r="G3" s="106"/>
      <c r="H3" s="106"/>
    </row>
    <row r="4" spans="2:8" ht="18.75" x14ac:dyDescent="0.3">
      <c r="B4" s="101" t="s">
        <v>174</v>
      </c>
    </row>
    <row r="6" spans="2:8" x14ac:dyDescent="0.25">
      <c r="B6" s="31" t="s">
        <v>120</v>
      </c>
    </row>
    <row r="7" spans="2:8" x14ac:dyDescent="0.25">
      <c r="B7" s="116"/>
    </row>
    <row r="8" spans="2:8" x14ac:dyDescent="0.25">
      <c r="B8" s="31" t="s">
        <v>113</v>
      </c>
    </row>
    <row r="9" spans="2:8" ht="99" customHeight="1" x14ac:dyDescent="0.25">
      <c r="B9" s="125" t="s">
        <v>191</v>
      </c>
      <c r="C9" s="125"/>
      <c r="D9" s="125"/>
      <c r="E9" s="125"/>
      <c r="F9" s="125"/>
      <c r="G9" s="125"/>
      <c r="H9" s="125"/>
    </row>
    <row r="10" spans="2:8" ht="72.75" customHeight="1" x14ac:dyDescent="0.25">
      <c r="B10" s="125" t="s">
        <v>192</v>
      </c>
      <c r="C10" s="125"/>
      <c r="D10" s="125"/>
      <c r="E10" s="125"/>
      <c r="F10" s="125"/>
      <c r="G10" s="125"/>
      <c r="H10" s="125"/>
    </row>
    <row r="12" spans="2:8" ht="31.5" x14ac:dyDescent="0.25">
      <c r="B12" s="93" t="s">
        <v>167</v>
      </c>
      <c r="C12" s="97" t="s">
        <v>180</v>
      </c>
      <c r="D12" s="117" t="s">
        <v>168</v>
      </c>
      <c r="E12" s="60" t="s">
        <v>169</v>
      </c>
      <c r="F12" s="60" t="s">
        <v>170</v>
      </c>
      <c r="G12" s="60" t="s">
        <v>172</v>
      </c>
      <c r="H12" s="60" t="s">
        <v>171</v>
      </c>
    </row>
    <row r="13" spans="2:8" x14ac:dyDescent="0.25">
      <c r="B13" s="117">
        <v>1</v>
      </c>
      <c r="C13" s="97">
        <f>B13+1</f>
        <v>2</v>
      </c>
      <c r="D13" s="97">
        <f t="shared" ref="D13:H13" si="0">C13+1</f>
        <v>3</v>
      </c>
      <c r="E13" s="97">
        <f t="shared" si="0"/>
        <v>4</v>
      </c>
      <c r="F13" s="97">
        <f t="shared" si="0"/>
        <v>5</v>
      </c>
      <c r="G13" s="97">
        <f t="shared" si="0"/>
        <v>6</v>
      </c>
      <c r="H13" s="97">
        <f t="shared" si="0"/>
        <v>7</v>
      </c>
    </row>
    <row r="14" spans="2:8" ht="31.5" x14ac:dyDescent="0.25">
      <c r="B14" s="98">
        <v>1</v>
      </c>
      <c r="C14" s="99" t="s">
        <v>176</v>
      </c>
      <c r="D14" s="100"/>
      <c r="E14" s="102"/>
      <c r="F14" s="102">
        <f>D14*E14</f>
        <v>0</v>
      </c>
      <c r="G14" s="102">
        <f>H14-F14</f>
        <v>0</v>
      </c>
      <c r="H14" s="102">
        <f>F14*1.2</f>
        <v>0</v>
      </c>
    </row>
    <row r="15" spans="2:8" ht="31.5" x14ac:dyDescent="0.25">
      <c r="B15" s="98">
        <v>2</v>
      </c>
      <c r="C15" s="99" t="s">
        <v>177</v>
      </c>
      <c r="D15" s="100"/>
      <c r="E15" s="102"/>
      <c r="F15" s="102">
        <f>SUM(F16:F17)</f>
        <v>0</v>
      </c>
      <c r="G15" s="102">
        <f>SUM(G16:G17)</f>
        <v>0</v>
      </c>
      <c r="H15" s="102">
        <f>SUM(H16:H17)</f>
        <v>0</v>
      </c>
    </row>
    <row r="16" spans="2:8" ht="47.25" x14ac:dyDescent="0.25">
      <c r="B16" s="98">
        <v>3</v>
      </c>
      <c r="C16" s="99" t="s">
        <v>178</v>
      </c>
      <c r="D16" s="100"/>
      <c r="E16" s="102"/>
      <c r="F16" s="102">
        <f>D16*E16</f>
        <v>0</v>
      </c>
      <c r="G16" s="102">
        <f>H16-F16</f>
        <v>0</v>
      </c>
      <c r="H16" s="102">
        <f>F16*1.2</f>
        <v>0</v>
      </c>
    </row>
    <row r="17" spans="2:15" ht="31.5" x14ac:dyDescent="0.25">
      <c r="B17" s="98">
        <v>4</v>
      </c>
      <c r="C17" s="99" t="s">
        <v>179</v>
      </c>
      <c r="D17" s="100"/>
      <c r="E17" s="102"/>
      <c r="F17" s="102">
        <f t="shared" ref="F17" si="1">D17*E17</f>
        <v>0</v>
      </c>
      <c r="G17" s="102">
        <f t="shared" ref="G17" si="2">H17-F17</f>
        <v>0</v>
      </c>
      <c r="H17" s="102">
        <f t="shared" ref="H17" si="3">F17*1.2</f>
        <v>0</v>
      </c>
    </row>
    <row r="18" spans="2:15" s="96" customFormat="1" x14ac:dyDescent="0.25">
      <c r="B18" s="103"/>
      <c r="C18" s="104" t="s">
        <v>107</v>
      </c>
      <c r="D18" s="105" t="s">
        <v>165</v>
      </c>
      <c r="E18" s="105"/>
      <c r="F18" s="105" t="s">
        <v>165</v>
      </c>
      <c r="G18" s="105" t="s">
        <v>165</v>
      </c>
      <c r="H18" s="105" t="s">
        <v>165</v>
      </c>
    </row>
    <row r="20" spans="2:15" x14ac:dyDescent="0.25">
      <c r="B20" s="29" t="s">
        <v>190</v>
      </c>
    </row>
    <row r="22" spans="2:15" s="30" customFormat="1" x14ac:dyDescent="0.25">
      <c r="B22" s="30" t="s">
        <v>123</v>
      </c>
      <c r="D22" s="61"/>
      <c r="E22" s="30" t="s">
        <v>128</v>
      </c>
    </row>
    <row r="23" spans="2:15" s="30" customFormat="1" x14ac:dyDescent="0.25">
      <c r="D23" s="32" t="s">
        <v>124</v>
      </c>
    </row>
    <row r="24" spans="2:15" s="30" customFormat="1" x14ac:dyDescent="0.25">
      <c r="D24" s="30" t="s">
        <v>125</v>
      </c>
    </row>
    <row r="25" spans="2:15" s="30" customFormat="1" x14ac:dyDescent="0.25"/>
    <row r="26" spans="2:15" s="30" customFormat="1" x14ac:dyDescent="0.25">
      <c r="B26" s="30" t="s">
        <v>173</v>
      </c>
      <c r="D26" s="61" t="s">
        <v>126</v>
      </c>
    </row>
    <row r="30" spans="2:15" s="95" customFormat="1" ht="15" x14ac:dyDescent="0.25">
      <c r="B30" s="109" t="s">
        <v>118</v>
      </c>
    </row>
    <row r="31" spans="2:15" s="95" customFormat="1" ht="15.75" customHeight="1" x14ac:dyDescent="0.25">
      <c r="B31" s="118" t="s">
        <v>115</v>
      </c>
      <c r="C31" s="123" t="s">
        <v>119</v>
      </c>
      <c r="D31" s="123"/>
      <c r="E31" s="123"/>
      <c r="F31" s="123"/>
      <c r="G31" s="123"/>
      <c r="H31" s="123"/>
      <c r="I31" s="111"/>
      <c r="J31" s="111"/>
      <c r="K31" s="111"/>
      <c r="L31" s="111"/>
      <c r="M31" s="111"/>
      <c r="N31" s="111"/>
      <c r="O31" s="111"/>
    </row>
    <row r="32" spans="2:15" s="95" customFormat="1" ht="48.75" customHeight="1" x14ac:dyDescent="0.25">
      <c r="B32" s="118" t="s">
        <v>116</v>
      </c>
      <c r="C32" s="123" t="s">
        <v>121</v>
      </c>
      <c r="D32" s="123"/>
      <c r="E32" s="123"/>
      <c r="F32" s="123"/>
      <c r="G32" s="123"/>
      <c r="H32" s="123"/>
      <c r="I32" s="111"/>
      <c r="J32" s="111"/>
      <c r="K32" s="111"/>
      <c r="L32" s="111"/>
      <c r="M32" s="111"/>
      <c r="N32" s="111"/>
      <c r="O32" s="111"/>
    </row>
    <row r="33" spans="2:15" s="95" customFormat="1" ht="15.75" customHeight="1" x14ac:dyDescent="0.25">
      <c r="B33" s="119" t="s">
        <v>166</v>
      </c>
      <c r="C33" s="111" t="s">
        <v>122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2:15" s="95" customFormat="1" ht="15" x14ac:dyDescent="0.25">
      <c r="B34" s="118"/>
      <c r="C34" s="120" t="s">
        <v>181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</row>
    <row r="35" spans="2:15" s="95" customFormat="1" ht="15" x14ac:dyDescent="0.25">
      <c r="B35" s="118"/>
      <c r="C35" s="120" t="s">
        <v>182</v>
      </c>
      <c r="D35" s="120"/>
      <c r="E35" s="120"/>
      <c r="F35" s="120"/>
      <c r="G35" s="120"/>
      <c r="H35" s="120"/>
      <c r="I35" s="120"/>
      <c r="J35" s="120"/>
      <c r="K35" s="120"/>
      <c r="L35" s="120"/>
    </row>
    <row r="36" spans="2:15" s="95" customFormat="1" ht="51" customHeight="1" x14ac:dyDescent="0.25">
      <c r="B36" s="118"/>
      <c r="C36" s="123" t="s">
        <v>183</v>
      </c>
      <c r="D36" s="123"/>
      <c r="E36" s="123"/>
      <c r="F36" s="123"/>
      <c r="G36" s="123"/>
      <c r="H36" s="123"/>
      <c r="I36" s="120"/>
      <c r="J36" s="120"/>
      <c r="K36" s="120"/>
      <c r="L36" s="120"/>
    </row>
    <row r="37" spans="2:15" s="95" customFormat="1" ht="15" x14ac:dyDescent="0.25">
      <c r="B37" s="118"/>
      <c r="C37" s="120" t="s">
        <v>184</v>
      </c>
      <c r="D37" s="120"/>
      <c r="E37" s="120"/>
      <c r="F37" s="120"/>
      <c r="G37" s="120"/>
      <c r="H37" s="120"/>
      <c r="I37" s="120"/>
      <c r="J37" s="120"/>
      <c r="K37" s="120"/>
      <c r="L37" s="120"/>
    </row>
    <row r="38" spans="2:15" s="95" customFormat="1" ht="15" x14ac:dyDescent="0.25">
      <c r="B38" s="118"/>
      <c r="C38" s="120" t="s">
        <v>185</v>
      </c>
      <c r="D38" s="120"/>
      <c r="E38" s="120"/>
      <c r="F38" s="120"/>
      <c r="G38" s="120"/>
      <c r="H38" s="120"/>
      <c r="I38" s="120"/>
      <c r="J38" s="120"/>
      <c r="K38" s="120"/>
      <c r="L38" s="120"/>
    </row>
    <row r="39" spans="2:15" s="95" customFormat="1" ht="15" x14ac:dyDescent="0.25">
      <c r="B39" s="118"/>
      <c r="C39" s="120" t="s">
        <v>186</v>
      </c>
      <c r="D39" s="120"/>
      <c r="E39" s="120"/>
      <c r="F39" s="120"/>
      <c r="G39" s="120"/>
      <c r="H39" s="120"/>
      <c r="I39" s="120"/>
      <c r="J39" s="120"/>
      <c r="K39" s="120"/>
      <c r="L39" s="120"/>
    </row>
    <row r="40" spans="2:15" s="95" customFormat="1" ht="15" x14ac:dyDescent="0.25">
      <c r="B40" s="118"/>
      <c r="C40" s="120" t="s">
        <v>187</v>
      </c>
      <c r="D40" s="120"/>
      <c r="E40" s="120"/>
      <c r="F40" s="120"/>
      <c r="G40" s="120"/>
      <c r="H40" s="120"/>
      <c r="I40" s="120"/>
      <c r="J40" s="120"/>
      <c r="K40" s="120"/>
      <c r="L40" s="120"/>
    </row>
    <row r="41" spans="2:15" s="95" customFormat="1" ht="15" x14ac:dyDescent="0.25">
      <c r="B41" s="118"/>
      <c r="C41" s="120" t="s">
        <v>188</v>
      </c>
      <c r="D41" s="120"/>
      <c r="E41" s="120"/>
      <c r="F41" s="120"/>
      <c r="G41" s="120"/>
      <c r="H41" s="120"/>
      <c r="I41" s="120"/>
      <c r="J41" s="120"/>
      <c r="K41" s="120"/>
      <c r="L41" s="120"/>
    </row>
    <row r="42" spans="2:15" s="95" customFormat="1" ht="15" x14ac:dyDescent="0.25"/>
  </sheetData>
  <mergeCells count="6">
    <mergeCell ref="C31:H31"/>
    <mergeCell ref="C32:H32"/>
    <mergeCell ref="C36:H36"/>
    <mergeCell ref="B2:H2"/>
    <mergeCell ref="B9:H9"/>
    <mergeCell ref="B10:H10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4"/>
  <sheetViews>
    <sheetView view="pageBreakPreview" zoomScale="55" zoomScaleNormal="100" zoomScaleSheetLayoutView="55" workbookViewId="0">
      <selection activeCell="C30" sqref="C30:C50"/>
    </sheetView>
  </sheetViews>
  <sheetFormatPr defaultColWidth="8.85546875" defaultRowHeight="15.75" outlineLevelRow="1" x14ac:dyDescent="0.25"/>
  <cols>
    <col min="1" max="1" width="4.85546875" style="52" customWidth="1"/>
    <col min="2" max="2" width="5.7109375" style="59" customWidth="1"/>
    <col min="3" max="3" width="27.42578125" style="33" customWidth="1"/>
    <col min="4" max="4" width="9.7109375" style="34" customWidth="1"/>
    <col min="5" max="5" width="33.85546875" style="35" customWidth="1"/>
    <col min="6" max="6" width="25" style="35" customWidth="1"/>
    <col min="7" max="7" width="14.85546875" style="35" customWidth="1"/>
    <col min="8" max="8" width="32.85546875" style="35" customWidth="1"/>
    <col min="9" max="9" width="10.42578125" style="35" customWidth="1"/>
    <col min="10" max="10" width="23" style="35" customWidth="1"/>
    <col min="11" max="11" width="17" style="35" customWidth="1"/>
    <col min="12" max="12" width="30.28515625" style="35" customWidth="1"/>
    <col min="13" max="13" width="17" style="35" customWidth="1"/>
    <col min="14" max="14" width="20.5703125" style="35" customWidth="1"/>
    <col min="15" max="15" width="17" style="35" customWidth="1"/>
    <col min="16" max="16" width="29.85546875" style="35" customWidth="1"/>
    <col min="17" max="16384" width="8.85546875" style="52"/>
  </cols>
  <sheetData>
    <row r="1" spans="2:17" x14ac:dyDescent="0.25">
      <c r="B1" s="127" t="s">
        <v>112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7" s="54" customFormat="1" ht="20.25" x14ac:dyDescent="0.3">
      <c r="B2" s="49" t="s">
        <v>111</v>
      </c>
      <c r="C2" s="5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17" s="54" customFormat="1" ht="20.25" x14ac:dyDescent="0.3">
      <c r="B3" s="49"/>
      <c r="C3" s="5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17" x14ac:dyDescent="0.25">
      <c r="B4" s="31" t="e">
        <f>#REF!</f>
        <v>#REF!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7" x14ac:dyDescent="0.25">
      <c r="B5" s="3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2:17" x14ac:dyDescent="0.25">
      <c r="B6" s="31" t="e">
        <f>#REF!</f>
        <v>#REF!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7" x14ac:dyDescent="0.25">
      <c r="B7" s="31"/>
    </row>
    <row r="8" spans="2:17" s="55" customFormat="1" ht="78.75" customHeight="1" x14ac:dyDescent="0.25">
      <c r="B8" s="128" t="s">
        <v>53</v>
      </c>
      <c r="C8" s="128" t="s">
        <v>54</v>
      </c>
      <c r="D8" s="129" t="s">
        <v>114</v>
      </c>
      <c r="E8" s="128" t="s">
        <v>55</v>
      </c>
      <c r="F8" s="129" t="s">
        <v>148</v>
      </c>
      <c r="G8" s="128" t="s">
        <v>56</v>
      </c>
      <c r="H8" s="128"/>
      <c r="I8" s="128" t="s">
        <v>57</v>
      </c>
      <c r="J8" s="128"/>
      <c r="K8" s="128" t="s">
        <v>58</v>
      </c>
      <c r="L8" s="128"/>
      <c r="M8" s="131" t="s">
        <v>156</v>
      </c>
      <c r="N8" s="131"/>
      <c r="O8" s="128" t="s">
        <v>161</v>
      </c>
      <c r="P8" s="128"/>
    </row>
    <row r="9" spans="2:17" s="55" customFormat="1" ht="151.5" customHeight="1" x14ac:dyDescent="0.25">
      <c r="B9" s="128"/>
      <c r="C9" s="128"/>
      <c r="D9" s="130"/>
      <c r="E9" s="128"/>
      <c r="F9" s="130"/>
      <c r="G9" s="62" t="s">
        <v>145</v>
      </c>
      <c r="H9" s="62" t="s">
        <v>147</v>
      </c>
      <c r="I9" s="62" t="s">
        <v>59</v>
      </c>
      <c r="J9" s="62" t="s">
        <v>151</v>
      </c>
      <c r="K9" s="62" t="s">
        <v>152</v>
      </c>
      <c r="L9" s="62" t="s">
        <v>154</v>
      </c>
      <c r="M9" s="88" t="s">
        <v>158</v>
      </c>
      <c r="N9" s="88" t="s">
        <v>159</v>
      </c>
      <c r="O9" s="62" t="s">
        <v>60</v>
      </c>
      <c r="P9" s="62" t="s">
        <v>163</v>
      </c>
    </row>
    <row r="10" spans="2:17" s="51" customFormat="1" x14ac:dyDescent="0.25">
      <c r="B10" s="36">
        <v>1</v>
      </c>
      <c r="C10" s="37">
        <f>B10+1</f>
        <v>2</v>
      </c>
      <c r="D10" s="37">
        <f t="shared" ref="D10:P10" si="0">C10+1</f>
        <v>3</v>
      </c>
      <c r="E10" s="37">
        <f t="shared" si="0"/>
        <v>4</v>
      </c>
      <c r="F10" s="37">
        <f t="shared" si="0"/>
        <v>5</v>
      </c>
      <c r="G10" s="37">
        <f t="shared" si="0"/>
        <v>6</v>
      </c>
      <c r="H10" s="37">
        <f t="shared" si="0"/>
        <v>7</v>
      </c>
      <c r="I10" s="37">
        <f t="shared" si="0"/>
        <v>8</v>
      </c>
      <c r="J10" s="37">
        <f t="shared" si="0"/>
        <v>9</v>
      </c>
      <c r="K10" s="37">
        <f t="shared" si="0"/>
        <v>10</v>
      </c>
      <c r="L10" s="37">
        <f t="shared" si="0"/>
        <v>11</v>
      </c>
      <c r="M10" s="89">
        <f t="shared" si="0"/>
        <v>12</v>
      </c>
      <c r="N10" s="89">
        <f t="shared" si="0"/>
        <v>13</v>
      </c>
      <c r="O10" s="37">
        <f t="shared" si="0"/>
        <v>14</v>
      </c>
      <c r="P10" s="37">
        <f t="shared" si="0"/>
        <v>15</v>
      </c>
      <c r="Q10" s="55"/>
    </row>
    <row r="11" spans="2:17" s="56" customFormat="1" outlineLevel="1" x14ac:dyDescent="0.25">
      <c r="B11" s="38"/>
      <c r="C11" s="39" t="s">
        <v>129</v>
      </c>
      <c r="D11" s="40">
        <f>SUM(D12:D14)</f>
        <v>3</v>
      </c>
      <c r="E11" s="41"/>
      <c r="F11" s="41"/>
      <c r="G11" s="41"/>
      <c r="H11" s="41"/>
      <c r="I11" s="41"/>
      <c r="J11" s="41"/>
      <c r="K11" s="41"/>
      <c r="L11" s="41"/>
      <c r="M11" s="90"/>
      <c r="N11" s="90"/>
      <c r="O11" s="41"/>
      <c r="P11" s="41"/>
      <c r="Q11" s="55"/>
    </row>
    <row r="12" spans="2:17" s="51" customFormat="1" ht="47.25" outlineLevel="1" x14ac:dyDescent="0.25">
      <c r="B12" s="46">
        <v>1</v>
      </c>
      <c r="C12" s="45" t="s">
        <v>96</v>
      </c>
      <c r="D12" s="37">
        <v>1</v>
      </c>
      <c r="E12" s="48" t="s">
        <v>97</v>
      </c>
      <c r="F12" s="48"/>
      <c r="G12" s="48"/>
      <c r="H12" s="48"/>
      <c r="I12" s="48"/>
      <c r="J12" s="48"/>
      <c r="K12" s="48"/>
      <c r="L12" s="48"/>
      <c r="M12" s="91"/>
      <c r="N12" s="91"/>
      <c r="O12" s="48"/>
      <c r="P12" s="48"/>
      <c r="Q12" s="55"/>
    </row>
    <row r="13" spans="2:17" s="56" customFormat="1" outlineLevel="1" x14ac:dyDescent="0.25">
      <c r="B13" s="46">
        <v>2</v>
      </c>
      <c r="C13" s="45" t="s">
        <v>76</v>
      </c>
      <c r="D13" s="47">
        <v>1</v>
      </c>
      <c r="E13" s="44" t="s">
        <v>77</v>
      </c>
      <c r="F13" s="44"/>
      <c r="G13" s="44"/>
      <c r="H13" s="44"/>
      <c r="I13" s="44"/>
      <c r="J13" s="44"/>
      <c r="K13" s="44"/>
      <c r="L13" s="44"/>
      <c r="M13" s="90"/>
      <c r="N13" s="90"/>
      <c r="O13" s="44"/>
      <c r="P13" s="44"/>
      <c r="Q13" s="55"/>
    </row>
    <row r="14" spans="2:17" s="51" customFormat="1" ht="31.5" outlineLevel="1" x14ac:dyDescent="0.25">
      <c r="B14" s="46">
        <v>3</v>
      </c>
      <c r="C14" s="45" t="s">
        <v>76</v>
      </c>
      <c r="D14" s="37">
        <v>1</v>
      </c>
      <c r="E14" s="48" t="s">
        <v>98</v>
      </c>
      <c r="F14" s="48"/>
      <c r="G14" s="48"/>
      <c r="H14" s="48"/>
      <c r="I14" s="48"/>
      <c r="J14" s="48"/>
      <c r="K14" s="48"/>
      <c r="L14" s="48"/>
      <c r="M14" s="91"/>
      <c r="N14" s="91"/>
      <c r="O14" s="48"/>
      <c r="P14" s="48"/>
      <c r="Q14" s="55"/>
    </row>
    <row r="15" spans="2:17" s="56" customFormat="1" ht="31.5" outlineLevel="1" x14ac:dyDescent="0.25">
      <c r="B15" s="38"/>
      <c r="C15" s="39" t="s">
        <v>130</v>
      </c>
      <c r="D15" s="40">
        <f>SUM(D16:D28)</f>
        <v>13</v>
      </c>
      <c r="E15" s="41"/>
      <c r="F15" s="41"/>
      <c r="G15" s="41"/>
      <c r="H15" s="41"/>
      <c r="I15" s="41"/>
      <c r="J15" s="41"/>
      <c r="K15" s="41"/>
      <c r="L15" s="41"/>
      <c r="M15" s="90"/>
      <c r="N15" s="90"/>
      <c r="O15" s="41"/>
      <c r="P15" s="41"/>
      <c r="Q15" s="55"/>
    </row>
    <row r="16" spans="2:17" s="57" customFormat="1" outlineLevel="1" x14ac:dyDescent="0.25">
      <c r="B16" s="42">
        <f>B14+1</f>
        <v>4</v>
      </c>
      <c r="C16" s="44" t="s">
        <v>67</v>
      </c>
      <c r="D16" s="42">
        <v>1</v>
      </c>
      <c r="E16" s="43" t="s">
        <v>68</v>
      </c>
      <c r="F16" s="43"/>
      <c r="G16" s="43"/>
      <c r="H16" s="43"/>
      <c r="I16" s="43"/>
      <c r="J16" s="43"/>
      <c r="K16" s="43"/>
      <c r="L16" s="43"/>
      <c r="M16" s="90"/>
      <c r="N16" s="90"/>
      <c r="O16" s="43"/>
      <c r="P16" s="43"/>
      <c r="Q16" s="55"/>
    </row>
    <row r="17" spans="2:17" s="57" customFormat="1" ht="31.5" outlineLevel="1" x14ac:dyDescent="0.25">
      <c r="B17" s="42">
        <f>B16+1</f>
        <v>5</v>
      </c>
      <c r="C17" s="44" t="s">
        <v>67</v>
      </c>
      <c r="D17" s="42">
        <v>1</v>
      </c>
      <c r="E17" s="43" t="s">
        <v>69</v>
      </c>
      <c r="F17" s="43"/>
      <c r="G17" s="43"/>
      <c r="H17" s="43"/>
      <c r="I17" s="43"/>
      <c r="J17" s="43"/>
      <c r="K17" s="43"/>
      <c r="L17" s="43"/>
      <c r="M17" s="90"/>
      <c r="N17" s="90"/>
      <c r="O17" s="43"/>
      <c r="P17" s="43"/>
      <c r="Q17" s="55"/>
    </row>
    <row r="18" spans="2:17" s="57" customFormat="1" outlineLevel="1" x14ac:dyDescent="0.25">
      <c r="B18" s="42">
        <f t="shared" ref="B18:B28" si="1">B17+1</f>
        <v>6</v>
      </c>
      <c r="C18" s="44" t="s">
        <v>67</v>
      </c>
      <c r="D18" s="42">
        <v>1</v>
      </c>
      <c r="E18" s="43" t="s">
        <v>70</v>
      </c>
      <c r="F18" s="43"/>
      <c r="G18" s="43"/>
      <c r="H18" s="43"/>
      <c r="I18" s="43"/>
      <c r="J18" s="43"/>
      <c r="K18" s="43"/>
      <c r="L18" s="43"/>
      <c r="M18" s="90"/>
      <c r="N18" s="90"/>
      <c r="O18" s="43"/>
      <c r="P18" s="43"/>
      <c r="Q18" s="55"/>
    </row>
    <row r="19" spans="2:17" s="57" customFormat="1" ht="31.5" outlineLevel="1" x14ac:dyDescent="0.25">
      <c r="B19" s="42">
        <f t="shared" si="1"/>
        <v>7</v>
      </c>
      <c r="C19" s="44" t="s">
        <v>67</v>
      </c>
      <c r="D19" s="42">
        <v>1</v>
      </c>
      <c r="E19" s="43" t="s">
        <v>71</v>
      </c>
      <c r="F19" s="43"/>
      <c r="G19" s="43"/>
      <c r="H19" s="43"/>
      <c r="I19" s="43"/>
      <c r="J19" s="43"/>
      <c r="K19" s="43"/>
      <c r="L19" s="43"/>
      <c r="M19" s="90"/>
      <c r="N19" s="90"/>
      <c r="O19" s="43"/>
      <c r="P19" s="43"/>
      <c r="Q19" s="55"/>
    </row>
    <row r="20" spans="2:17" s="57" customFormat="1" ht="31.5" outlineLevel="1" x14ac:dyDescent="0.25">
      <c r="B20" s="42">
        <f t="shared" si="1"/>
        <v>8</v>
      </c>
      <c r="C20" s="45" t="s">
        <v>72</v>
      </c>
      <c r="D20" s="42">
        <v>1</v>
      </c>
      <c r="E20" s="43" t="s">
        <v>73</v>
      </c>
      <c r="F20" s="43"/>
      <c r="G20" s="43"/>
      <c r="H20" s="43"/>
      <c r="I20" s="43"/>
      <c r="J20" s="43"/>
      <c r="K20" s="43"/>
      <c r="L20" s="43"/>
      <c r="M20" s="90"/>
      <c r="N20" s="90"/>
      <c r="O20" s="43"/>
      <c r="P20" s="43"/>
      <c r="Q20" s="55"/>
    </row>
    <row r="21" spans="2:17" s="56" customFormat="1" ht="31.5" outlineLevel="1" x14ac:dyDescent="0.25">
      <c r="B21" s="42">
        <f t="shared" si="1"/>
        <v>9</v>
      </c>
      <c r="C21" s="45" t="s">
        <v>72</v>
      </c>
      <c r="D21" s="47">
        <v>1</v>
      </c>
      <c r="E21" s="44" t="s">
        <v>87</v>
      </c>
      <c r="F21" s="44"/>
      <c r="G21" s="44"/>
      <c r="H21" s="44"/>
      <c r="I21" s="44"/>
      <c r="J21" s="44"/>
      <c r="K21" s="44"/>
      <c r="L21" s="44"/>
      <c r="M21" s="90"/>
      <c r="N21" s="90"/>
      <c r="O21" s="44"/>
      <c r="P21" s="44"/>
      <c r="Q21" s="55"/>
    </row>
    <row r="22" spans="2:17" s="51" customFormat="1" ht="31.5" outlineLevel="1" x14ac:dyDescent="0.25">
      <c r="B22" s="42">
        <f t="shared" si="1"/>
        <v>10</v>
      </c>
      <c r="C22" s="45" t="s">
        <v>72</v>
      </c>
      <c r="D22" s="37">
        <v>1</v>
      </c>
      <c r="E22" s="48" t="s">
        <v>99</v>
      </c>
      <c r="F22" s="48"/>
      <c r="G22" s="48"/>
      <c r="H22" s="48"/>
      <c r="I22" s="48"/>
      <c r="J22" s="48"/>
      <c r="K22" s="48"/>
      <c r="L22" s="48"/>
      <c r="M22" s="91"/>
      <c r="N22" s="91"/>
      <c r="O22" s="48"/>
      <c r="P22" s="48"/>
      <c r="Q22" s="55"/>
    </row>
    <row r="23" spans="2:17" s="57" customFormat="1" ht="31.5" outlineLevel="1" x14ac:dyDescent="0.25">
      <c r="B23" s="42">
        <f t="shared" si="1"/>
        <v>11</v>
      </c>
      <c r="C23" s="44" t="s">
        <v>74</v>
      </c>
      <c r="D23" s="42">
        <v>1</v>
      </c>
      <c r="E23" s="43" t="s">
        <v>75</v>
      </c>
      <c r="F23" s="43"/>
      <c r="G23" s="43"/>
      <c r="H23" s="43"/>
      <c r="I23" s="43"/>
      <c r="J23" s="43"/>
      <c r="K23" s="43"/>
      <c r="L23" s="43"/>
      <c r="M23" s="90"/>
      <c r="N23" s="90"/>
      <c r="O23" s="43"/>
      <c r="P23" s="43"/>
      <c r="Q23" s="55"/>
    </row>
    <row r="24" spans="2:17" s="56" customFormat="1" outlineLevel="1" x14ac:dyDescent="0.25">
      <c r="B24" s="42">
        <f t="shared" si="1"/>
        <v>12</v>
      </c>
      <c r="C24" s="44" t="s">
        <v>82</v>
      </c>
      <c r="D24" s="37">
        <v>1</v>
      </c>
      <c r="E24" s="44" t="s">
        <v>100</v>
      </c>
      <c r="F24" s="44"/>
      <c r="G24" s="44"/>
      <c r="H24" s="44"/>
      <c r="I24" s="44"/>
      <c r="J24" s="44"/>
      <c r="K24" s="44"/>
      <c r="L24" s="44"/>
      <c r="M24" s="90"/>
      <c r="N24" s="90"/>
      <c r="O24" s="44"/>
      <c r="P24" s="44"/>
      <c r="Q24" s="55"/>
    </row>
    <row r="25" spans="2:17" s="56" customFormat="1" outlineLevel="1" x14ac:dyDescent="0.25">
      <c r="B25" s="42">
        <f t="shared" si="1"/>
        <v>13</v>
      </c>
      <c r="C25" s="44" t="s">
        <v>82</v>
      </c>
      <c r="D25" s="47">
        <v>1</v>
      </c>
      <c r="E25" s="44" t="s">
        <v>83</v>
      </c>
      <c r="F25" s="44"/>
      <c r="G25" s="44"/>
      <c r="H25" s="44"/>
      <c r="I25" s="44"/>
      <c r="J25" s="44"/>
      <c r="K25" s="44"/>
      <c r="L25" s="44"/>
      <c r="M25" s="90"/>
      <c r="N25" s="90"/>
      <c r="O25" s="44"/>
      <c r="P25" s="44"/>
      <c r="Q25" s="55"/>
    </row>
    <row r="26" spans="2:17" s="56" customFormat="1" outlineLevel="1" x14ac:dyDescent="0.25">
      <c r="B26" s="42">
        <f t="shared" si="1"/>
        <v>14</v>
      </c>
      <c r="C26" s="44" t="s">
        <v>82</v>
      </c>
      <c r="D26" s="47">
        <v>1</v>
      </c>
      <c r="E26" s="44" t="s">
        <v>84</v>
      </c>
      <c r="F26" s="44"/>
      <c r="G26" s="44"/>
      <c r="H26" s="44"/>
      <c r="I26" s="44"/>
      <c r="J26" s="44"/>
      <c r="K26" s="44"/>
      <c r="L26" s="44"/>
      <c r="M26" s="90"/>
      <c r="N26" s="90"/>
      <c r="O26" s="44"/>
      <c r="P26" s="44"/>
      <c r="Q26" s="55"/>
    </row>
    <row r="27" spans="2:17" s="56" customFormat="1" outlineLevel="1" x14ac:dyDescent="0.25">
      <c r="B27" s="42">
        <f t="shared" si="1"/>
        <v>15</v>
      </c>
      <c r="C27" s="44" t="s">
        <v>82</v>
      </c>
      <c r="D27" s="47">
        <v>1</v>
      </c>
      <c r="E27" s="44" t="s">
        <v>85</v>
      </c>
      <c r="F27" s="44"/>
      <c r="G27" s="44"/>
      <c r="H27" s="44"/>
      <c r="I27" s="44"/>
      <c r="J27" s="44"/>
      <c r="K27" s="44"/>
      <c r="L27" s="44"/>
      <c r="M27" s="90"/>
      <c r="N27" s="90"/>
      <c r="O27" s="44"/>
      <c r="P27" s="44"/>
      <c r="Q27" s="55"/>
    </row>
    <row r="28" spans="2:17" s="56" customFormat="1" outlineLevel="1" x14ac:dyDescent="0.25">
      <c r="B28" s="42">
        <f t="shared" si="1"/>
        <v>16</v>
      </c>
      <c r="C28" s="44" t="s">
        <v>82</v>
      </c>
      <c r="D28" s="47">
        <v>1</v>
      </c>
      <c r="E28" s="44" t="s">
        <v>86</v>
      </c>
      <c r="F28" s="44"/>
      <c r="G28" s="44"/>
      <c r="H28" s="44"/>
      <c r="I28" s="44"/>
      <c r="J28" s="44"/>
      <c r="K28" s="44"/>
      <c r="L28" s="44"/>
      <c r="M28" s="90"/>
      <c r="N28" s="90"/>
      <c r="O28" s="44"/>
      <c r="P28" s="44"/>
      <c r="Q28" s="55"/>
    </row>
    <row r="29" spans="2:17" s="56" customFormat="1" ht="31.5" outlineLevel="1" x14ac:dyDescent="0.25">
      <c r="B29" s="38"/>
      <c r="C29" s="39" t="s">
        <v>108</v>
      </c>
      <c r="D29" s="40">
        <f>SUM(D30:D50)</f>
        <v>21</v>
      </c>
      <c r="E29" s="41"/>
      <c r="F29" s="41"/>
      <c r="G29" s="41"/>
      <c r="H29" s="41"/>
      <c r="I29" s="41"/>
      <c r="J29" s="41"/>
      <c r="K29" s="41"/>
      <c r="L29" s="41"/>
      <c r="M29" s="90"/>
      <c r="N29" s="90"/>
      <c r="O29" s="41"/>
      <c r="P29" s="41"/>
      <c r="Q29" s="55"/>
    </row>
    <row r="30" spans="2:17" s="56" customFormat="1" ht="31.5" outlineLevel="1" x14ac:dyDescent="0.25">
      <c r="B30" s="46">
        <f>B28+1</f>
        <v>17</v>
      </c>
      <c r="C30" s="45" t="s">
        <v>78</v>
      </c>
      <c r="D30" s="47">
        <v>1</v>
      </c>
      <c r="E30" s="44" t="s">
        <v>79</v>
      </c>
      <c r="F30" s="44"/>
      <c r="G30" s="44"/>
      <c r="H30" s="44"/>
      <c r="I30" s="44"/>
      <c r="J30" s="44"/>
      <c r="K30" s="44"/>
      <c r="L30" s="44"/>
      <c r="M30" s="90"/>
      <c r="N30" s="90"/>
      <c r="O30" s="44"/>
      <c r="P30" s="44"/>
      <c r="Q30" s="55"/>
    </row>
    <row r="31" spans="2:17" s="51" customFormat="1" ht="31.5" outlineLevel="1" x14ac:dyDescent="0.25">
      <c r="B31" s="46">
        <f>B30+1</f>
        <v>18</v>
      </c>
      <c r="C31" s="45" t="s">
        <v>61</v>
      </c>
      <c r="D31" s="37">
        <v>1</v>
      </c>
      <c r="E31" s="48" t="s">
        <v>102</v>
      </c>
      <c r="F31" s="48"/>
      <c r="G31" s="48"/>
      <c r="H31" s="48"/>
      <c r="I31" s="48"/>
      <c r="J31" s="48"/>
      <c r="K31" s="48"/>
      <c r="L31" s="48"/>
      <c r="M31" s="91"/>
      <c r="N31" s="91"/>
      <c r="O31" s="48"/>
      <c r="P31" s="48"/>
      <c r="Q31" s="55"/>
    </row>
    <row r="32" spans="2:17" s="57" customFormat="1" outlineLevel="1" x14ac:dyDescent="0.25">
      <c r="B32" s="46">
        <f t="shared" ref="B32:B50" si="2">B31+1</f>
        <v>19</v>
      </c>
      <c r="C32" s="43" t="s">
        <v>61</v>
      </c>
      <c r="D32" s="42">
        <v>1</v>
      </c>
      <c r="E32" s="43" t="s">
        <v>62</v>
      </c>
      <c r="F32" s="43"/>
      <c r="G32" s="43"/>
      <c r="H32" s="43"/>
      <c r="I32" s="43"/>
      <c r="J32" s="43"/>
      <c r="K32" s="43"/>
      <c r="L32" s="43"/>
      <c r="M32" s="90"/>
      <c r="N32" s="90"/>
      <c r="O32" s="43"/>
      <c r="P32" s="43"/>
      <c r="Q32" s="55"/>
    </row>
    <row r="33" spans="2:17" s="56" customFormat="1" outlineLevel="1" x14ac:dyDescent="0.25">
      <c r="B33" s="46">
        <f t="shared" si="2"/>
        <v>20</v>
      </c>
      <c r="C33" s="44" t="s">
        <v>61</v>
      </c>
      <c r="D33" s="47">
        <v>1</v>
      </c>
      <c r="E33" s="44" t="s">
        <v>80</v>
      </c>
      <c r="F33" s="44"/>
      <c r="G33" s="44"/>
      <c r="H33" s="44"/>
      <c r="I33" s="44"/>
      <c r="J33" s="44"/>
      <c r="K33" s="44"/>
      <c r="L33" s="44"/>
      <c r="M33" s="90"/>
      <c r="N33" s="90"/>
      <c r="O33" s="44"/>
      <c r="P33" s="44"/>
      <c r="Q33" s="55"/>
    </row>
    <row r="34" spans="2:17" s="56" customFormat="1" outlineLevel="1" x14ac:dyDescent="0.25">
      <c r="B34" s="46">
        <f t="shared" si="2"/>
        <v>21</v>
      </c>
      <c r="C34" s="44" t="s">
        <v>61</v>
      </c>
      <c r="D34" s="47">
        <v>1</v>
      </c>
      <c r="E34" s="44" t="s">
        <v>81</v>
      </c>
      <c r="F34" s="44"/>
      <c r="G34" s="44"/>
      <c r="H34" s="44"/>
      <c r="I34" s="44"/>
      <c r="J34" s="44"/>
      <c r="K34" s="44"/>
      <c r="L34" s="44"/>
      <c r="M34" s="90"/>
      <c r="N34" s="90"/>
      <c r="O34" s="44"/>
      <c r="P34" s="44"/>
      <c r="Q34" s="55"/>
    </row>
    <row r="35" spans="2:17" s="57" customFormat="1" ht="31.5" outlineLevel="1" x14ac:dyDescent="0.25">
      <c r="B35" s="46">
        <f t="shared" si="2"/>
        <v>22</v>
      </c>
      <c r="C35" s="44" t="s">
        <v>63</v>
      </c>
      <c r="D35" s="42">
        <v>1</v>
      </c>
      <c r="E35" s="43" t="s">
        <v>64</v>
      </c>
      <c r="F35" s="43"/>
      <c r="G35" s="43"/>
      <c r="H35" s="43"/>
      <c r="I35" s="43"/>
      <c r="J35" s="43"/>
      <c r="K35" s="43"/>
      <c r="L35" s="43"/>
      <c r="M35" s="90"/>
      <c r="N35" s="90"/>
      <c r="O35" s="43"/>
      <c r="P35" s="43"/>
      <c r="Q35" s="55"/>
    </row>
    <row r="36" spans="2:17" s="57" customFormat="1" ht="31.5" outlineLevel="1" x14ac:dyDescent="0.25">
      <c r="B36" s="46">
        <f t="shared" si="2"/>
        <v>23</v>
      </c>
      <c r="C36" s="44" t="s">
        <v>63</v>
      </c>
      <c r="D36" s="42">
        <v>1</v>
      </c>
      <c r="E36" s="43" t="s">
        <v>65</v>
      </c>
      <c r="F36" s="43"/>
      <c r="G36" s="43"/>
      <c r="H36" s="43"/>
      <c r="I36" s="43"/>
      <c r="J36" s="43"/>
      <c r="K36" s="43"/>
      <c r="L36" s="43"/>
      <c r="M36" s="90"/>
      <c r="N36" s="90"/>
      <c r="O36" s="43"/>
      <c r="P36" s="43"/>
      <c r="Q36" s="55"/>
    </row>
    <row r="37" spans="2:17" s="57" customFormat="1" ht="31.5" outlineLevel="1" x14ac:dyDescent="0.25">
      <c r="B37" s="46">
        <f t="shared" si="2"/>
        <v>24</v>
      </c>
      <c r="C37" s="44" t="s">
        <v>63</v>
      </c>
      <c r="D37" s="42">
        <v>1</v>
      </c>
      <c r="E37" s="43" t="s">
        <v>66</v>
      </c>
      <c r="F37" s="43"/>
      <c r="G37" s="43"/>
      <c r="H37" s="43"/>
      <c r="I37" s="43"/>
      <c r="J37" s="43"/>
      <c r="K37" s="43"/>
      <c r="L37" s="43"/>
      <c r="M37" s="90"/>
      <c r="N37" s="90"/>
      <c r="O37" s="43"/>
      <c r="P37" s="43"/>
      <c r="Q37" s="55"/>
    </row>
    <row r="38" spans="2:17" s="56" customFormat="1" outlineLevel="1" x14ac:dyDescent="0.25">
      <c r="B38" s="46">
        <f t="shared" si="2"/>
        <v>25</v>
      </c>
      <c r="C38" s="44" t="s">
        <v>63</v>
      </c>
      <c r="D38" s="47">
        <v>1</v>
      </c>
      <c r="E38" s="44" t="s">
        <v>88</v>
      </c>
      <c r="F38" s="44"/>
      <c r="G38" s="44"/>
      <c r="H38" s="44"/>
      <c r="I38" s="44"/>
      <c r="J38" s="44"/>
      <c r="K38" s="44"/>
      <c r="L38" s="44"/>
      <c r="M38" s="90"/>
      <c r="N38" s="90"/>
      <c r="O38" s="44"/>
      <c r="P38" s="44"/>
      <c r="Q38" s="55"/>
    </row>
    <row r="39" spans="2:17" s="56" customFormat="1" ht="31.5" outlineLevel="1" x14ac:dyDescent="0.25">
      <c r="B39" s="46">
        <f t="shared" si="2"/>
        <v>26</v>
      </c>
      <c r="C39" s="44" t="s">
        <v>63</v>
      </c>
      <c r="D39" s="47">
        <v>1</v>
      </c>
      <c r="E39" s="44" t="s">
        <v>89</v>
      </c>
      <c r="F39" s="44"/>
      <c r="G39" s="44"/>
      <c r="H39" s="44"/>
      <c r="I39" s="44"/>
      <c r="J39" s="44"/>
      <c r="K39" s="44"/>
      <c r="L39" s="44"/>
      <c r="M39" s="90"/>
      <c r="N39" s="90"/>
      <c r="O39" s="44"/>
      <c r="P39" s="44"/>
      <c r="Q39" s="55"/>
    </row>
    <row r="40" spans="2:17" s="56" customFormat="1" outlineLevel="1" x14ac:dyDescent="0.25">
      <c r="B40" s="46">
        <f t="shared" si="2"/>
        <v>27</v>
      </c>
      <c r="C40" s="44" t="s">
        <v>63</v>
      </c>
      <c r="D40" s="47">
        <v>1</v>
      </c>
      <c r="E40" s="44" t="s">
        <v>90</v>
      </c>
      <c r="F40" s="44"/>
      <c r="G40" s="44"/>
      <c r="H40" s="44"/>
      <c r="I40" s="44"/>
      <c r="J40" s="44"/>
      <c r="K40" s="44"/>
      <c r="L40" s="44"/>
      <c r="M40" s="90"/>
      <c r="N40" s="90"/>
      <c r="O40" s="44"/>
      <c r="P40" s="44"/>
      <c r="Q40" s="55"/>
    </row>
    <row r="41" spans="2:17" s="56" customFormat="1" outlineLevel="1" x14ac:dyDescent="0.25">
      <c r="B41" s="46">
        <f t="shared" si="2"/>
        <v>28</v>
      </c>
      <c r="C41" s="44" t="s">
        <v>63</v>
      </c>
      <c r="D41" s="47">
        <v>1</v>
      </c>
      <c r="E41" s="44" t="s">
        <v>91</v>
      </c>
      <c r="F41" s="44"/>
      <c r="G41" s="44"/>
      <c r="H41" s="44"/>
      <c r="I41" s="44"/>
      <c r="J41" s="44"/>
      <c r="K41" s="44"/>
      <c r="L41" s="44"/>
      <c r="M41" s="90"/>
      <c r="N41" s="90"/>
      <c r="O41" s="44"/>
      <c r="P41" s="44"/>
      <c r="Q41" s="55"/>
    </row>
    <row r="42" spans="2:17" s="56" customFormat="1" outlineLevel="1" x14ac:dyDescent="0.25">
      <c r="B42" s="46">
        <f t="shared" si="2"/>
        <v>29</v>
      </c>
      <c r="C42" s="44" t="s">
        <v>63</v>
      </c>
      <c r="D42" s="47">
        <v>1</v>
      </c>
      <c r="E42" s="44" t="s">
        <v>92</v>
      </c>
      <c r="F42" s="44"/>
      <c r="G42" s="44"/>
      <c r="H42" s="44"/>
      <c r="I42" s="44"/>
      <c r="J42" s="44"/>
      <c r="K42" s="44"/>
      <c r="L42" s="44"/>
      <c r="M42" s="90"/>
      <c r="N42" s="90"/>
      <c r="O42" s="44"/>
      <c r="P42" s="44"/>
      <c r="Q42" s="55"/>
    </row>
    <row r="43" spans="2:17" s="56" customFormat="1" ht="31.5" outlineLevel="1" x14ac:dyDescent="0.25">
      <c r="B43" s="46">
        <f t="shared" si="2"/>
        <v>30</v>
      </c>
      <c r="C43" s="44" t="s">
        <v>63</v>
      </c>
      <c r="D43" s="47">
        <v>1</v>
      </c>
      <c r="E43" s="44" t="s">
        <v>93</v>
      </c>
      <c r="F43" s="44"/>
      <c r="G43" s="44"/>
      <c r="H43" s="44"/>
      <c r="I43" s="44"/>
      <c r="J43" s="44"/>
      <c r="K43" s="44"/>
      <c r="L43" s="44"/>
      <c r="M43" s="90"/>
      <c r="N43" s="90"/>
      <c r="O43" s="44"/>
      <c r="P43" s="44"/>
      <c r="Q43" s="55"/>
    </row>
    <row r="44" spans="2:17" s="56" customFormat="1" outlineLevel="1" x14ac:dyDescent="0.25">
      <c r="B44" s="46">
        <f t="shared" si="2"/>
        <v>31</v>
      </c>
      <c r="C44" s="44" t="s">
        <v>63</v>
      </c>
      <c r="D44" s="47">
        <v>1</v>
      </c>
      <c r="E44" s="44" t="s">
        <v>94</v>
      </c>
      <c r="F44" s="44"/>
      <c r="G44" s="44"/>
      <c r="H44" s="44"/>
      <c r="I44" s="44"/>
      <c r="J44" s="44"/>
      <c r="K44" s="44"/>
      <c r="L44" s="44"/>
      <c r="M44" s="90"/>
      <c r="N44" s="90"/>
      <c r="O44" s="44"/>
      <c r="P44" s="44"/>
      <c r="Q44" s="55"/>
    </row>
    <row r="45" spans="2:17" s="56" customFormat="1" outlineLevel="1" x14ac:dyDescent="0.25">
      <c r="B45" s="46">
        <f t="shared" si="2"/>
        <v>32</v>
      </c>
      <c r="C45" s="44" t="s">
        <v>63</v>
      </c>
      <c r="D45" s="47">
        <v>1</v>
      </c>
      <c r="E45" s="44" t="s">
        <v>95</v>
      </c>
      <c r="F45" s="44"/>
      <c r="G45" s="44"/>
      <c r="H45" s="44"/>
      <c r="I45" s="44"/>
      <c r="J45" s="44"/>
      <c r="K45" s="44"/>
      <c r="L45" s="44"/>
      <c r="M45" s="90"/>
      <c r="N45" s="90"/>
      <c r="O45" s="44"/>
      <c r="P45" s="44"/>
      <c r="Q45" s="55"/>
    </row>
    <row r="46" spans="2:17" s="51" customFormat="1" outlineLevel="1" x14ac:dyDescent="0.25">
      <c r="B46" s="46">
        <f t="shared" si="2"/>
        <v>33</v>
      </c>
      <c r="C46" s="45" t="s">
        <v>78</v>
      </c>
      <c r="D46" s="37">
        <v>1</v>
      </c>
      <c r="E46" s="48" t="s">
        <v>101</v>
      </c>
      <c r="F46" s="48"/>
      <c r="G46" s="48"/>
      <c r="H46" s="48"/>
      <c r="I46" s="48"/>
      <c r="J46" s="48"/>
      <c r="K46" s="48"/>
      <c r="L46" s="48"/>
      <c r="M46" s="91"/>
      <c r="N46" s="91"/>
      <c r="O46" s="48"/>
      <c r="P46" s="48"/>
      <c r="Q46" s="55"/>
    </row>
    <row r="47" spans="2:17" s="51" customFormat="1" outlineLevel="1" x14ac:dyDescent="0.25">
      <c r="B47" s="46">
        <f t="shared" si="2"/>
        <v>34</v>
      </c>
      <c r="C47" s="45" t="s">
        <v>63</v>
      </c>
      <c r="D47" s="37">
        <v>1</v>
      </c>
      <c r="E47" s="48" t="s">
        <v>103</v>
      </c>
      <c r="F47" s="48"/>
      <c r="G47" s="48"/>
      <c r="H47" s="48"/>
      <c r="I47" s="48"/>
      <c r="J47" s="48"/>
      <c r="K47" s="48"/>
      <c r="L47" s="48"/>
      <c r="M47" s="91"/>
      <c r="N47" s="91"/>
      <c r="O47" s="48"/>
      <c r="P47" s="48"/>
      <c r="Q47" s="55"/>
    </row>
    <row r="48" spans="2:17" s="51" customFormat="1" outlineLevel="1" x14ac:dyDescent="0.25">
      <c r="B48" s="46">
        <f t="shared" si="2"/>
        <v>35</v>
      </c>
      <c r="C48" s="45" t="s">
        <v>63</v>
      </c>
      <c r="D48" s="37">
        <v>1</v>
      </c>
      <c r="E48" s="48" t="s">
        <v>104</v>
      </c>
      <c r="F48" s="48"/>
      <c r="G48" s="48"/>
      <c r="H48" s="48"/>
      <c r="I48" s="48"/>
      <c r="J48" s="48"/>
      <c r="K48" s="48"/>
      <c r="L48" s="48"/>
      <c r="M48" s="91"/>
      <c r="N48" s="91"/>
      <c r="O48" s="48"/>
      <c r="P48" s="48"/>
      <c r="Q48" s="55"/>
    </row>
    <row r="49" spans="2:17" s="51" customFormat="1" outlineLevel="1" x14ac:dyDescent="0.25">
      <c r="B49" s="46">
        <f t="shared" si="2"/>
        <v>36</v>
      </c>
      <c r="C49" s="45" t="s">
        <v>63</v>
      </c>
      <c r="D49" s="37">
        <v>1</v>
      </c>
      <c r="E49" s="48" t="s">
        <v>105</v>
      </c>
      <c r="F49" s="48"/>
      <c r="G49" s="48"/>
      <c r="H49" s="48"/>
      <c r="I49" s="48"/>
      <c r="J49" s="48"/>
      <c r="K49" s="48"/>
      <c r="L49" s="48"/>
      <c r="M49" s="91"/>
      <c r="N49" s="91"/>
      <c r="O49" s="48"/>
      <c r="P49" s="48"/>
      <c r="Q49" s="55"/>
    </row>
    <row r="50" spans="2:17" s="51" customFormat="1" outlineLevel="1" x14ac:dyDescent="0.25">
      <c r="B50" s="46">
        <f t="shared" si="2"/>
        <v>37</v>
      </c>
      <c r="C50" s="45" t="s">
        <v>63</v>
      </c>
      <c r="D50" s="37">
        <v>1</v>
      </c>
      <c r="E50" s="48" t="s">
        <v>106</v>
      </c>
      <c r="F50" s="48"/>
      <c r="G50" s="48"/>
      <c r="H50" s="48"/>
      <c r="I50" s="48"/>
      <c r="J50" s="48"/>
      <c r="K50" s="48"/>
      <c r="L50" s="48"/>
      <c r="M50" s="91"/>
      <c r="N50" s="91"/>
      <c r="O50" s="48"/>
      <c r="P50" s="48"/>
      <c r="Q50" s="55"/>
    </row>
    <row r="51" spans="2:17" s="58" customFormat="1" x14ac:dyDescent="0.25">
      <c r="B51" s="79"/>
      <c r="C51" s="80" t="s">
        <v>107</v>
      </c>
      <c r="D51" s="81">
        <f>D11+D15+D29</f>
        <v>37</v>
      </c>
      <c r="E51" s="80"/>
      <c r="F51" s="80"/>
      <c r="G51" s="80"/>
      <c r="H51" s="80"/>
      <c r="I51" s="80"/>
      <c r="J51" s="80"/>
      <c r="K51" s="80"/>
      <c r="L51" s="80"/>
      <c r="M51" s="92"/>
      <c r="N51" s="92"/>
      <c r="O51" s="80"/>
      <c r="P51" s="80"/>
      <c r="Q51" s="56"/>
    </row>
    <row r="52" spans="2:17" s="58" customFormat="1" x14ac:dyDescent="0.25">
      <c r="B52" s="71"/>
      <c r="C52" s="72"/>
      <c r="D52" s="73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56"/>
    </row>
    <row r="53" spans="2:17" s="58" customFormat="1" x14ac:dyDescent="0.25">
      <c r="B53" s="83" t="s">
        <v>134</v>
      </c>
      <c r="C53" s="72"/>
      <c r="D53" s="73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56"/>
    </row>
    <row r="54" spans="2:17" s="56" customFormat="1" x14ac:dyDescent="0.25">
      <c r="B54" s="84" t="s">
        <v>135</v>
      </c>
      <c r="C54" s="85"/>
      <c r="D54" s="86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</row>
    <row r="55" spans="2:17" s="56" customFormat="1" x14ac:dyDescent="0.25">
      <c r="B55" s="84" t="s">
        <v>136</v>
      </c>
      <c r="C55" s="85"/>
      <c r="D55" s="86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2:17" s="56" customFormat="1" x14ac:dyDescent="0.25">
      <c r="B56" s="84" t="s">
        <v>137</v>
      </c>
      <c r="C56" s="85"/>
      <c r="D56" s="86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2:17" s="56" customFormat="1" x14ac:dyDescent="0.25">
      <c r="B57" s="84" t="s">
        <v>138</v>
      </c>
      <c r="C57" s="85"/>
      <c r="D57" s="86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2:17" s="56" customFormat="1" x14ac:dyDescent="0.25">
      <c r="B58" s="87" t="s">
        <v>139</v>
      </c>
      <c r="C58" s="85"/>
      <c r="D58" s="86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</row>
    <row r="59" spans="2:17" s="58" customFormat="1" x14ac:dyDescent="0.25">
      <c r="B59" s="87" t="s">
        <v>140</v>
      </c>
      <c r="C59" s="72"/>
      <c r="D59" s="73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56"/>
    </row>
    <row r="60" spans="2:17" s="58" customFormat="1" x14ac:dyDescent="0.25">
      <c r="B60" s="87"/>
      <c r="C60" s="72"/>
      <c r="D60" s="73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56"/>
    </row>
    <row r="61" spans="2:17" s="30" customFormat="1" x14ac:dyDescent="0.25">
      <c r="B61" s="30" t="s">
        <v>123</v>
      </c>
      <c r="D61" s="61"/>
      <c r="E61" s="30" t="s">
        <v>128</v>
      </c>
    </row>
    <row r="62" spans="2:17" s="30" customFormat="1" x14ac:dyDescent="0.25">
      <c r="D62" s="32" t="s">
        <v>124</v>
      </c>
    </row>
    <row r="63" spans="2:17" s="30" customFormat="1" x14ac:dyDescent="0.25">
      <c r="D63" s="30" t="s">
        <v>125</v>
      </c>
    </row>
    <row r="64" spans="2:17" s="30" customFormat="1" x14ac:dyDescent="0.25"/>
    <row r="65" spans="2:17" s="30" customFormat="1" x14ac:dyDescent="0.25">
      <c r="B65" s="30" t="s">
        <v>127</v>
      </c>
      <c r="D65" s="61" t="s">
        <v>126</v>
      </c>
    </row>
    <row r="66" spans="2:17" s="58" customFormat="1" x14ac:dyDescent="0.25">
      <c r="B66" s="71"/>
      <c r="C66" s="72"/>
      <c r="D66" s="73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56"/>
    </row>
    <row r="67" spans="2:17" s="58" customFormat="1" x14ac:dyDescent="0.25">
      <c r="B67" s="71"/>
      <c r="C67" s="72"/>
      <c r="D67" s="73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56"/>
    </row>
    <row r="68" spans="2:17" s="58" customFormat="1" x14ac:dyDescent="0.25">
      <c r="B68" s="71"/>
      <c r="C68" s="72"/>
      <c r="D68" s="73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56"/>
    </row>
    <row r="69" spans="2:17" s="64" customFormat="1" x14ac:dyDescent="0.25">
      <c r="B69" s="63" t="s">
        <v>118</v>
      </c>
    </row>
    <row r="70" spans="2:17" s="64" customFormat="1" x14ac:dyDescent="0.25">
      <c r="B70" s="65" t="s">
        <v>115</v>
      </c>
      <c r="C70" s="126" t="s">
        <v>119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</row>
    <row r="71" spans="2:17" s="64" customFormat="1" ht="42" customHeight="1" x14ac:dyDescent="0.25">
      <c r="B71" s="65" t="s">
        <v>116</v>
      </c>
      <c r="C71" s="126" t="s">
        <v>121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</row>
    <row r="72" spans="2:17" s="64" customFormat="1" ht="25.5" customHeight="1" x14ac:dyDescent="0.25">
      <c r="B72" s="65" t="s">
        <v>117</v>
      </c>
      <c r="C72" s="126" t="s">
        <v>131</v>
      </c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</row>
    <row r="73" spans="2:17" s="64" customFormat="1" x14ac:dyDescent="0.25">
      <c r="B73" s="65" t="s">
        <v>117</v>
      </c>
      <c r="C73" s="126" t="s">
        <v>122</v>
      </c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</row>
    <row r="74" spans="2:17" s="64" customFormat="1" x14ac:dyDescent="0.25">
      <c r="B74" s="65"/>
      <c r="C74" s="66" t="s">
        <v>132</v>
      </c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s="64" customFormat="1" x14ac:dyDescent="0.25">
      <c r="B75" s="65"/>
      <c r="C75" s="66" t="s">
        <v>133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2:17" s="64" customFormat="1" x14ac:dyDescent="0.25">
      <c r="B76" s="65"/>
      <c r="C76" s="66" t="s">
        <v>141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2:17" s="64" customFormat="1" x14ac:dyDescent="0.25">
      <c r="B77" s="65"/>
      <c r="C77" s="66" t="s">
        <v>143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2:17" s="70" customFormat="1" x14ac:dyDescent="0.25">
      <c r="B78" s="67"/>
      <c r="C78" s="69" t="s">
        <v>142</v>
      </c>
      <c r="D78" s="68"/>
      <c r="E78" s="68"/>
      <c r="F78" s="69"/>
      <c r="G78" s="69"/>
      <c r="H78" s="69"/>
      <c r="I78" s="69"/>
      <c r="J78" s="69"/>
      <c r="K78" s="69"/>
      <c r="L78" s="69"/>
      <c r="M78" s="69"/>
    </row>
    <row r="79" spans="2:17" s="70" customFormat="1" x14ac:dyDescent="0.25">
      <c r="B79" s="67"/>
      <c r="C79" s="69" t="s">
        <v>144</v>
      </c>
      <c r="D79" s="68"/>
      <c r="E79" s="68"/>
      <c r="F79" s="69"/>
      <c r="G79" s="69"/>
      <c r="H79" s="69"/>
      <c r="I79" s="69"/>
      <c r="J79" s="69"/>
      <c r="K79" s="69"/>
      <c r="L79" s="69"/>
      <c r="M79" s="69"/>
    </row>
    <row r="80" spans="2:17" s="64" customFormat="1" x14ac:dyDescent="0.25">
      <c r="B80" s="65"/>
      <c r="C80" s="66" t="s">
        <v>146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7" s="64" customFormat="1" x14ac:dyDescent="0.25">
      <c r="B81" s="65"/>
      <c r="C81" s="66" t="s">
        <v>149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7" s="64" customFormat="1" x14ac:dyDescent="0.25">
      <c r="B82" s="65"/>
      <c r="C82" s="66" t="s">
        <v>150</v>
      </c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7" s="64" customFormat="1" x14ac:dyDescent="0.25">
      <c r="B83" s="65"/>
      <c r="C83" s="66" t="s">
        <v>153</v>
      </c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7" s="64" customFormat="1" x14ac:dyDescent="0.25">
      <c r="B84" s="65"/>
      <c r="C84" s="68" t="s">
        <v>155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7" s="64" customFormat="1" x14ac:dyDescent="0.25">
      <c r="B85" s="65"/>
      <c r="C85" s="68" t="s">
        <v>157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2:17" s="64" customFormat="1" x14ac:dyDescent="0.25">
      <c r="B86" s="65"/>
      <c r="C86" s="68" t="s">
        <v>160</v>
      </c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2:17" s="64" customFormat="1" x14ac:dyDescent="0.25">
      <c r="B87" s="65"/>
      <c r="C87" s="66" t="s">
        <v>162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2:17" s="64" customFormat="1" x14ac:dyDescent="0.25">
      <c r="B88" s="65"/>
      <c r="C88" s="66" t="s">
        <v>164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2:17" s="64" customFormat="1" x14ac:dyDescent="0.25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7" s="64" customFormat="1" x14ac:dyDescent="0.25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7" s="64" customFormat="1" x14ac:dyDescent="0.25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2:17" s="58" customFormat="1" x14ac:dyDescent="0.25">
      <c r="B92" s="71"/>
      <c r="C92" s="72"/>
      <c r="D92" s="73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56"/>
    </row>
    <row r="93" spans="2:17" s="78" customFormat="1" x14ac:dyDescent="0.25">
      <c r="B93" s="74"/>
      <c r="C93" s="75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56"/>
    </row>
    <row r="94" spans="2:17" s="78" customFormat="1" x14ac:dyDescent="0.25">
      <c r="B94" s="74"/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</sheetData>
  <mergeCells count="15">
    <mergeCell ref="C70:Q70"/>
    <mergeCell ref="C71:Q71"/>
    <mergeCell ref="C72:Q72"/>
    <mergeCell ref="C73:Q73"/>
    <mergeCell ref="B1:P1"/>
    <mergeCell ref="B8:B9"/>
    <mergeCell ref="C8:C9"/>
    <mergeCell ref="D8:D9"/>
    <mergeCell ref="E8:E9"/>
    <mergeCell ref="F8:F9"/>
    <mergeCell ref="G8:H8"/>
    <mergeCell ref="I8:J8"/>
    <mergeCell ref="K8:L8"/>
    <mergeCell ref="M8:N8"/>
    <mergeCell ref="O8:P8"/>
  </mergeCells>
  <pageMargins left="0.39370078740157483" right="0.39370078740157483" top="0.39370078740157483" bottom="0.3937007874015748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view="pageBreakPreview" zoomScale="85" zoomScaleNormal="100" zoomScaleSheetLayoutView="85" workbookViewId="0">
      <selection activeCell="B12" sqref="B12:G12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15.42578125" style="1" customWidth="1"/>
    <col min="4" max="4" width="11" style="1" customWidth="1"/>
    <col min="5" max="5" width="45.7109375" style="1" customWidth="1"/>
    <col min="6" max="6" width="15.28515625" style="1" customWidth="1"/>
    <col min="7" max="7" width="63.85546875" style="1" customWidth="1"/>
    <col min="8" max="16384" width="9.140625" style="1"/>
  </cols>
  <sheetData>
    <row r="2" spans="2:7" ht="18.75" x14ac:dyDescent="0.25">
      <c r="B2" s="23" t="s">
        <v>33</v>
      </c>
    </row>
    <row r="4" spans="2:7" x14ac:dyDescent="0.25">
      <c r="B4" s="1" t="s">
        <v>43</v>
      </c>
    </row>
    <row r="6" spans="2:7" s="3" customFormat="1" ht="45" x14ac:dyDescent="0.25">
      <c r="B6" s="4" t="s">
        <v>26</v>
      </c>
      <c r="C6" s="4" t="s">
        <v>27</v>
      </c>
      <c r="D6" s="5" t="s">
        <v>28</v>
      </c>
      <c r="E6" s="4" t="s">
        <v>3</v>
      </c>
      <c r="F6" s="5" t="s">
        <v>42</v>
      </c>
      <c r="G6" s="4" t="s">
        <v>32</v>
      </c>
    </row>
    <row r="7" spans="2:7" ht="135" x14ac:dyDescent="0.25">
      <c r="B7" s="6">
        <v>1</v>
      </c>
      <c r="C7" s="7" t="s">
        <v>29</v>
      </c>
      <c r="D7" s="24">
        <v>0.3</v>
      </c>
      <c r="E7" s="8" t="s">
        <v>44</v>
      </c>
      <c r="F7" s="22">
        <v>30</v>
      </c>
      <c r="G7" s="25" t="s">
        <v>45</v>
      </c>
    </row>
    <row r="8" spans="2:7" ht="246.75" customHeight="1" x14ac:dyDescent="0.25">
      <c r="B8" s="17">
        <v>2</v>
      </c>
      <c r="C8" s="18" t="s">
        <v>39</v>
      </c>
      <c r="D8" s="19">
        <v>0.6</v>
      </c>
      <c r="E8" s="20" t="s">
        <v>40</v>
      </c>
      <c r="F8" s="21">
        <v>60</v>
      </c>
      <c r="G8" s="27" t="s">
        <v>41</v>
      </c>
    </row>
    <row r="9" spans="2:7" ht="185.25" customHeight="1" x14ac:dyDescent="0.25">
      <c r="B9" s="6">
        <v>3</v>
      </c>
      <c r="C9" s="8" t="s">
        <v>30</v>
      </c>
      <c r="D9" s="24">
        <v>0.1</v>
      </c>
      <c r="E9" s="8" t="s">
        <v>46</v>
      </c>
      <c r="F9" s="22">
        <v>10</v>
      </c>
      <c r="G9" s="25" t="s">
        <v>47</v>
      </c>
    </row>
    <row r="10" spans="2:7" s="2" customFormat="1" x14ac:dyDescent="0.25">
      <c r="B10" s="9"/>
      <c r="C10" s="9" t="s">
        <v>31</v>
      </c>
      <c r="D10" s="26">
        <f>SUM(D7:D9)</f>
        <v>0.99999999999999989</v>
      </c>
      <c r="E10" s="9"/>
      <c r="F10" s="4">
        <f>SUM(F7:F9)</f>
        <v>100</v>
      </c>
      <c r="G10" s="9"/>
    </row>
    <row r="12" spans="2:7" ht="296.25" customHeight="1" x14ac:dyDescent="0.25">
      <c r="B12" s="132" t="s">
        <v>48</v>
      </c>
      <c r="C12" s="132"/>
      <c r="D12" s="132"/>
      <c r="E12" s="132"/>
      <c r="F12" s="132"/>
      <c r="G12" s="132"/>
    </row>
  </sheetData>
  <mergeCells count="1">
    <mergeCell ref="B12:G12"/>
  </mergeCells>
  <pageMargins left="0.39370078740157483" right="0.39370078740157483" top="0.39370078740157483" bottom="0.39370078740157483" header="0.31496062992125984" footer="0.31496062992125984"/>
  <pageSetup paperSize="9" scale="58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workbookViewId="0">
      <selection activeCell="C22" sqref="C22"/>
    </sheetView>
  </sheetViews>
  <sheetFormatPr defaultRowHeight="15" x14ac:dyDescent="0.25"/>
  <cols>
    <col min="1" max="1" width="34.28515625" customWidth="1"/>
    <col min="2" max="2" width="45.42578125" customWidth="1"/>
    <col min="3" max="3" width="46.5703125" customWidth="1"/>
    <col min="4" max="4" width="81.5703125" customWidth="1"/>
  </cols>
  <sheetData>
    <row r="1" spans="1:3" ht="44.25" customHeight="1" x14ac:dyDescent="0.25">
      <c r="A1" s="10" t="s">
        <v>0</v>
      </c>
      <c r="B1" s="134" t="s">
        <v>2</v>
      </c>
      <c r="C1" s="134" t="s">
        <v>3</v>
      </c>
    </row>
    <row r="2" spans="1:3" ht="15.75" thickBot="1" x14ac:dyDescent="0.3">
      <c r="A2" s="11" t="s">
        <v>1</v>
      </c>
      <c r="B2" s="135"/>
      <c r="C2" s="135"/>
    </row>
    <row r="3" spans="1:3" x14ac:dyDescent="0.25">
      <c r="A3" s="136" t="s">
        <v>34</v>
      </c>
      <c r="B3" s="134">
        <v>40</v>
      </c>
      <c r="C3" s="13" t="s">
        <v>4</v>
      </c>
    </row>
    <row r="4" spans="1:3" ht="30" x14ac:dyDescent="0.25">
      <c r="A4" s="137"/>
      <c r="B4" s="139"/>
      <c r="C4" s="13" t="s">
        <v>5</v>
      </c>
    </row>
    <row r="5" spans="1:3" x14ac:dyDescent="0.25">
      <c r="A5" s="137"/>
      <c r="B5" s="139"/>
      <c r="C5" s="13" t="s">
        <v>6</v>
      </c>
    </row>
    <row r="6" spans="1:3" ht="75.75" thickBot="1" x14ac:dyDescent="0.3">
      <c r="A6" s="138"/>
      <c r="B6" s="135"/>
      <c r="C6" s="14" t="s">
        <v>7</v>
      </c>
    </row>
    <row r="7" spans="1:3" ht="60" x14ac:dyDescent="0.25">
      <c r="A7" s="136" t="s">
        <v>35</v>
      </c>
      <c r="B7" s="134">
        <v>20</v>
      </c>
      <c r="C7" s="13" t="s">
        <v>8</v>
      </c>
    </row>
    <row r="8" spans="1:3" ht="30" x14ac:dyDescent="0.25">
      <c r="A8" s="137"/>
      <c r="B8" s="139"/>
      <c r="C8" s="13" t="s">
        <v>9</v>
      </c>
    </row>
    <row r="9" spans="1:3" ht="60" x14ac:dyDescent="0.25">
      <c r="A9" s="137"/>
      <c r="B9" s="139"/>
      <c r="C9" s="15" t="s">
        <v>10</v>
      </c>
    </row>
    <row r="10" spans="1:3" ht="105.75" thickBot="1" x14ac:dyDescent="0.3">
      <c r="A10" s="138"/>
      <c r="B10" s="135"/>
      <c r="C10" s="14" t="s">
        <v>11</v>
      </c>
    </row>
    <row r="11" spans="1:3" x14ac:dyDescent="0.25">
      <c r="A11" s="136" t="s">
        <v>36</v>
      </c>
      <c r="B11" s="134">
        <v>15</v>
      </c>
      <c r="C11" s="13" t="s">
        <v>12</v>
      </c>
    </row>
    <row r="12" spans="1:3" ht="45" x14ac:dyDescent="0.25">
      <c r="A12" s="137"/>
      <c r="B12" s="139"/>
      <c r="C12" s="13" t="s">
        <v>13</v>
      </c>
    </row>
    <row r="13" spans="1:3" ht="45" x14ac:dyDescent="0.25">
      <c r="A13" s="137"/>
      <c r="B13" s="139"/>
      <c r="C13" s="13" t="s">
        <v>14</v>
      </c>
    </row>
    <row r="14" spans="1:3" ht="90" x14ac:dyDescent="0.25">
      <c r="A14" s="137"/>
      <c r="B14" s="139"/>
      <c r="C14" s="13" t="s">
        <v>15</v>
      </c>
    </row>
    <row r="15" spans="1:3" ht="15.75" thickBot="1" x14ac:dyDescent="0.3">
      <c r="A15" s="138"/>
      <c r="B15" s="135"/>
      <c r="C15" s="14"/>
    </row>
    <row r="16" spans="1:3" x14ac:dyDescent="0.25">
      <c r="A16" s="136" t="s">
        <v>37</v>
      </c>
      <c r="B16" s="134">
        <v>10</v>
      </c>
      <c r="C16" s="13" t="s">
        <v>16</v>
      </c>
    </row>
    <row r="17" spans="1:4" ht="30" x14ac:dyDescent="0.25">
      <c r="A17" s="137"/>
      <c r="B17" s="139"/>
      <c r="C17" s="13" t="s">
        <v>17</v>
      </c>
    </row>
    <row r="18" spans="1:4" ht="30" x14ac:dyDescent="0.25">
      <c r="A18" s="137"/>
      <c r="B18" s="139"/>
      <c r="C18" s="13" t="s">
        <v>18</v>
      </c>
    </row>
    <row r="19" spans="1:4" ht="15.75" thickBot="1" x14ac:dyDescent="0.3">
      <c r="A19" s="138"/>
      <c r="B19" s="135"/>
      <c r="C19" s="14"/>
    </row>
    <row r="20" spans="1:4" x14ac:dyDescent="0.25">
      <c r="A20" s="136" t="s">
        <v>38</v>
      </c>
      <c r="B20" s="134">
        <v>15</v>
      </c>
      <c r="C20" s="13" t="s">
        <v>19</v>
      </c>
      <c r="D20" s="133"/>
    </row>
    <row r="21" spans="1:4" ht="45" x14ac:dyDescent="0.25">
      <c r="A21" s="137"/>
      <c r="B21" s="139"/>
      <c r="C21" s="13" t="s">
        <v>20</v>
      </c>
      <c r="D21" s="133"/>
    </row>
    <row r="22" spans="1:4" ht="45" x14ac:dyDescent="0.25">
      <c r="A22" s="137"/>
      <c r="B22" s="139"/>
      <c r="C22" s="13" t="s">
        <v>21</v>
      </c>
      <c r="D22" s="133"/>
    </row>
    <row r="23" spans="1:4" ht="60.75" thickBot="1" x14ac:dyDescent="0.3">
      <c r="A23" s="138"/>
      <c r="B23" s="135"/>
      <c r="C23" s="14" t="s">
        <v>22</v>
      </c>
      <c r="D23" s="133"/>
    </row>
    <row r="24" spans="1:4" ht="45" x14ac:dyDescent="0.25">
      <c r="A24" s="140" t="s">
        <v>23</v>
      </c>
      <c r="B24" s="12"/>
      <c r="C24" s="13" t="s">
        <v>24</v>
      </c>
    </row>
    <row r="25" spans="1:4" ht="30.75" thickBot="1" x14ac:dyDescent="0.3">
      <c r="A25" s="141"/>
      <c r="B25" s="16">
        <v>100</v>
      </c>
      <c r="C25" s="14" t="s">
        <v>25</v>
      </c>
    </row>
  </sheetData>
  <mergeCells count="14">
    <mergeCell ref="A24:A25"/>
    <mergeCell ref="A11:A15"/>
    <mergeCell ref="B11:B15"/>
    <mergeCell ref="A16:A19"/>
    <mergeCell ref="B16:B19"/>
    <mergeCell ref="A20:A23"/>
    <mergeCell ref="B20:B23"/>
    <mergeCell ref="D20:D23"/>
    <mergeCell ref="B1:B2"/>
    <mergeCell ref="C1:C2"/>
    <mergeCell ref="A3:A6"/>
    <mergeCell ref="B3:B6"/>
    <mergeCell ref="A7:A10"/>
    <mergeCell ref="B7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Требования в КД</vt:lpstr>
      <vt:lpstr>Форма КП</vt:lpstr>
      <vt:lpstr>Справка кадры для заполнения</vt:lpstr>
      <vt:lpstr>Критерии оценки  (2)</vt:lpstr>
      <vt:lpstr>Лист1</vt:lpstr>
      <vt:lpstr>'Критерии оценки  (2)'!Область_печати</vt:lpstr>
      <vt:lpstr>'Справка кадры для заполнения'!Область_печати</vt:lpstr>
      <vt:lpstr>'Требования в КД'!Область_печати</vt:lpstr>
      <vt:lpstr>'Форма КП'!Область_печати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2022-04-07T10:53:50Z</dcterms:modified>
</cp:coreProperties>
</file>